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-14" yWindow="-14" windowWidth="10637" windowHeight="9564" tabRatio="645" activeTab="3"/>
  </bookViews>
  <sheets>
    <sheet name="表1-一般公共预算" sheetId="5" r:id="rId1"/>
    <sheet name="表2-政府性基金" sheetId="2" r:id="rId2"/>
    <sheet name="表3-国有资本经营预算" sheetId="3" r:id="rId3"/>
    <sheet name="表4-社会保险基金预算" sheetId="6" r:id="rId4"/>
  </sheets>
  <definedNames>
    <definedName name="_xlnm.Print_Area" localSheetId="0">'表1-一般公共预算'!$A$1:$J$99</definedName>
    <definedName name="_xlnm.Print_Area" localSheetId="1">'表2-政府性基金'!$A$1:$J$21</definedName>
    <definedName name="_xlnm.Print_Area" localSheetId="2">'表3-国有资本经营预算'!$A$1:$J$10</definedName>
    <definedName name="_xlnm.Print_Area" localSheetId="3">'表4-社会保险基金预算'!$A$1:$J$36</definedName>
    <definedName name="_xlnm.Print_Titles" localSheetId="0">'表1-一般公共预算'!$2:$5</definedName>
    <definedName name="_xlnm.Print_Titles" localSheetId="3">'表4-社会保险基金预算'!$1:$4</definedName>
  </definedNames>
  <calcPr calcId="152511" fullPrecision="0"/>
</workbook>
</file>

<file path=xl/calcChain.xml><?xml version="1.0" encoding="utf-8"?>
<calcChain xmlns="http://schemas.openxmlformats.org/spreadsheetml/2006/main"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I90" i="5" l="1"/>
  <c r="I83" i="5"/>
  <c r="I75" i="5"/>
  <c r="I40" i="5"/>
  <c r="I33" i="5"/>
  <c r="D85" i="5"/>
  <c r="D84" i="5" s="1"/>
  <c r="D83" i="5" s="1"/>
  <c r="D79" i="5"/>
  <c r="D75" i="5"/>
  <c r="D40" i="5"/>
  <c r="I32" i="5" l="1"/>
  <c r="I31" i="5" s="1"/>
  <c r="D20" i="5" l="1"/>
  <c r="J95" i="5"/>
  <c r="J96" i="5"/>
  <c r="J42" i="5" l="1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34" i="6" l="1"/>
  <c r="I27" i="6" l="1"/>
  <c r="H27" i="6"/>
  <c r="E29" i="6"/>
  <c r="E30" i="6"/>
  <c r="E31" i="6"/>
  <c r="E32" i="6"/>
  <c r="E33" i="6"/>
  <c r="E34" i="6"/>
  <c r="J31" i="6"/>
  <c r="J30" i="6"/>
  <c r="J29" i="6"/>
  <c r="J33" i="6"/>
  <c r="C27" i="6"/>
  <c r="I26" i="6"/>
  <c r="H26" i="6"/>
  <c r="D26" i="6"/>
  <c r="C26" i="6"/>
  <c r="C36" i="6" s="1"/>
  <c r="E20" i="6"/>
  <c r="E19" i="6"/>
  <c r="J18" i="6"/>
  <c r="E18" i="6"/>
  <c r="J17" i="6"/>
  <c r="E17" i="6"/>
  <c r="E16" i="6"/>
  <c r="E15" i="6"/>
  <c r="J14" i="6"/>
  <c r="E14" i="6"/>
  <c r="J13" i="6"/>
  <c r="E13" i="6"/>
  <c r="E12" i="6"/>
  <c r="E11" i="6"/>
  <c r="J10" i="6"/>
  <c r="E10" i="6"/>
  <c r="J9" i="6"/>
  <c r="E9" i="6"/>
  <c r="I36" i="6" l="1"/>
  <c r="H36" i="6"/>
  <c r="J32" i="6"/>
  <c r="J28" i="6"/>
  <c r="J27" i="6" s="1"/>
  <c r="E28" i="6"/>
  <c r="D27" i="6"/>
  <c r="D36" i="6" s="1"/>
  <c r="E25" i="6"/>
  <c r="E24" i="6"/>
  <c r="E23" i="6"/>
  <c r="J22" i="6"/>
  <c r="E22" i="6"/>
  <c r="J21" i="6"/>
  <c r="E21" i="6"/>
  <c r="E8" i="6"/>
  <c r="J7" i="6"/>
  <c r="E7" i="6"/>
  <c r="J6" i="6"/>
  <c r="E6" i="6"/>
  <c r="J5" i="6"/>
  <c r="E5" i="6"/>
  <c r="E26" i="6" l="1"/>
  <c r="J26" i="6"/>
  <c r="J36" i="6" s="1"/>
  <c r="E27" i="6"/>
  <c r="H39" i="6"/>
  <c r="E36" i="6" l="1"/>
  <c r="J14" i="2"/>
  <c r="J15" i="2"/>
  <c r="J16" i="2"/>
  <c r="J17" i="2"/>
  <c r="J18" i="2"/>
  <c r="J19" i="2"/>
  <c r="J13" i="2"/>
  <c r="E14" i="2"/>
  <c r="E15" i="2"/>
  <c r="E16" i="2"/>
  <c r="E17" i="2"/>
  <c r="E18" i="2"/>
  <c r="E19" i="2"/>
  <c r="E20" i="2"/>
  <c r="E13" i="2"/>
  <c r="H12" i="2" l="1"/>
  <c r="H21" i="2" s="1"/>
  <c r="E5" i="2"/>
  <c r="I12" i="2"/>
  <c r="I21" i="2" s="1"/>
  <c r="D12" i="2"/>
  <c r="D21" i="2" s="1"/>
  <c r="C12" i="2"/>
  <c r="C21" i="2" s="1"/>
  <c r="J10" i="2"/>
  <c r="E10" i="2"/>
  <c r="J9" i="2"/>
  <c r="E9" i="2"/>
  <c r="J8" i="2"/>
  <c r="E8" i="2"/>
  <c r="J7" i="2"/>
  <c r="E7" i="2"/>
  <c r="J6" i="2"/>
  <c r="E6" i="2"/>
  <c r="J5" i="2"/>
  <c r="I25" i="2" l="1"/>
  <c r="J12" i="2"/>
  <c r="J21" i="2" s="1"/>
  <c r="E12" i="2"/>
  <c r="E21" i="2" s="1"/>
  <c r="E9" i="5" l="1"/>
  <c r="E10" i="5"/>
  <c r="E12" i="5"/>
  <c r="E13" i="5"/>
  <c r="E80" i="5" l="1"/>
  <c r="E81" i="5"/>
  <c r="E82" i="5"/>
  <c r="E79" i="5" l="1"/>
  <c r="J85" i="5"/>
  <c r="J86" i="5"/>
  <c r="J87" i="5"/>
  <c r="H83" i="5"/>
  <c r="E35" i="5" l="1"/>
  <c r="E36" i="5"/>
  <c r="E37" i="5"/>
  <c r="E38" i="5"/>
  <c r="E39" i="5"/>
  <c r="E34" i="5"/>
  <c r="J97" i="5" l="1"/>
  <c r="H90" i="5"/>
  <c r="J91" i="5"/>
  <c r="J92" i="5"/>
  <c r="J93" i="5"/>
  <c r="J94" i="5"/>
  <c r="E96" i="5"/>
  <c r="J90" i="5" l="1"/>
  <c r="J84" i="5"/>
  <c r="J83" i="5" s="1"/>
  <c r="I30" i="5"/>
  <c r="I99" i="5" s="1"/>
  <c r="H30" i="5"/>
  <c r="J28" i="5"/>
  <c r="J29" i="5"/>
  <c r="C79" i="5" l="1"/>
  <c r="H75" i="5" l="1"/>
  <c r="H40" i="5"/>
  <c r="J41" i="5"/>
  <c r="J40" i="5" s="1"/>
  <c r="J76" i="5"/>
  <c r="J77" i="5"/>
  <c r="J78" i="5"/>
  <c r="J79" i="5"/>
  <c r="J80" i="5"/>
  <c r="J81" i="5"/>
  <c r="J82" i="5"/>
  <c r="J34" i="5"/>
  <c r="J35" i="5"/>
  <c r="J36" i="5"/>
  <c r="J37" i="5"/>
  <c r="J38" i="5"/>
  <c r="J39" i="5"/>
  <c r="H33" i="5"/>
  <c r="J33" i="5" l="1"/>
  <c r="J32" i="5" s="1"/>
  <c r="J75" i="5"/>
  <c r="H32" i="5"/>
  <c r="H31" i="5" s="1"/>
  <c r="C75" i="5"/>
  <c r="C40" i="5"/>
  <c r="D33" i="5"/>
  <c r="C33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6" i="5"/>
  <c r="E77" i="5"/>
  <c r="E78" i="5"/>
  <c r="E86" i="5"/>
  <c r="E87" i="5"/>
  <c r="E88" i="5"/>
  <c r="E89" i="5"/>
  <c r="J31" i="5" l="1"/>
  <c r="E40" i="5"/>
  <c r="E75" i="5"/>
  <c r="E85" i="5"/>
  <c r="E84" i="5" s="1"/>
  <c r="E83" i="5" s="1"/>
  <c r="D32" i="5"/>
  <c r="D31" i="5" s="1"/>
  <c r="C32" i="5"/>
  <c r="E33" i="5"/>
  <c r="E32" i="5" l="1"/>
  <c r="E31" i="5" s="1"/>
  <c r="J98" i="5"/>
  <c r="C85" i="5"/>
  <c r="E28" i="5"/>
  <c r="E27" i="5"/>
  <c r="E26" i="5"/>
  <c r="E25" i="5"/>
  <c r="E24" i="5"/>
  <c r="E23" i="5"/>
  <c r="E22" i="5"/>
  <c r="E21" i="5"/>
  <c r="D11" i="5"/>
  <c r="D6" i="5" s="1"/>
  <c r="D30" i="5" s="1"/>
  <c r="D99" i="5" s="1"/>
  <c r="C20" i="5"/>
  <c r="E19" i="5"/>
  <c r="E18" i="5"/>
  <c r="E17" i="5"/>
  <c r="E16" i="5"/>
  <c r="E15" i="5"/>
  <c r="E14" i="5"/>
  <c r="E8" i="5"/>
  <c r="E7" i="5"/>
  <c r="C6" i="5"/>
  <c r="E20" i="5" l="1"/>
  <c r="E11" i="5"/>
  <c r="E6" i="5" s="1"/>
  <c r="J30" i="5"/>
  <c r="J99" i="5" s="1"/>
  <c r="H99" i="5"/>
  <c r="C84" i="5"/>
  <c r="C83" i="5" s="1"/>
  <c r="C31" i="5" s="1"/>
  <c r="C30" i="5"/>
  <c r="E30" i="5" l="1"/>
  <c r="E99" i="5" s="1"/>
  <c r="C99" i="5"/>
  <c r="I105" i="5" l="1"/>
  <c r="E5" i="3" l="1"/>
  <c r="J5" i="3"/>
  <c r="E6" i="3"/>
  <c r="J6" i="3"/>
  <c r="E7" i="3"/>
  <c r="J7" i="3"/>
  <c r="E8" i="3"/>
  <c r="J8" i="3"/>
  <c r="C10" i="3"/>
  <c r="D10" i="3"/>
  <c r="H10" i="3"/>
  <c r="I10" i="3"/>
  <c r="J10" i="3" l="1"/>
  <c r="I14" i="3"/>
  <c r="E10" i="3"/>
</calcChain>
</file>

<file path=xl/comments1.xml><?xml version="1.0" encoding="utf-8"?>
<comments xmlns="http://schemas.openxmlformats.org/spreadsheetml/2006/main">
  <authors>
    <author>段学军</author>
  </authors>
  <commentList>
    <comment ref="I10" authorId="0" shapeId="0">
      <text>
        <r>
          <rPr>
            <b/>
            <sz val="9"/>
            <color indexed="81"/>
            <rFont val="宋体"/>
            <family val="3"/>
            <charset val="134"/>
          </rPr>
          <t>段学军:</t>
        </r>
        <r>
          <rPr>
            <sz val="9"/>
            <color indexed="81"/>
            <rFont val="宋体"/>
            <family val="3"/>
            <charset val="134"/>
          </rPr>
          <t xml:space="preserve">
调减新大新一般债券2.6亿元，转贷各地。</t>
        </r>
      </text>
    </comment>
    <comment ref="I27" authorId="0" shapeId="0">
      <text>
        <r>
          <rPr>
            <b/>
            <sz val="9"/>
            <color indexed="81"/>
            <rFont val="宋体"/>
            <family val="3"/>
            <charset val="134"/>
          </rPr>
          <t>段学军:</t>
        </r>
        <r>
          <rPr>
            <sz val="9"/>
            <color indexed="81"/>
            <rFont val="宋体"/>
            <family val="3"/>
            <charset val="134"/>
          </rPr>
          <t xml:space="preserve">
手工调整3044万元</t>
        </r>
      </text>
    </comment>
  </commentList>
</comments>
</file>

<file path=xl/comments2.xml><?xml version="1.0" encoding="utf-8"?>
<comments xmlns="http://schemas.openxmlformats.org/spreadsheetml/2006/main">
  <authors>
    <author>段学军</author>
  </authors>
  <commentList>
    <comment ref="D7" authorId="0" shapeId="0">
      <text>
        <r>
          <rPr>
            <b/>
            <sz val="9"/>
            <color indexed="81"/>
            <rFont val="宋体"/>
            <family val="3"/>
            <charset val="134"/>
          </rPr>
          <t>段学军:</t>
        </r>
        <r>
          <rPr>
            <sz val="9"/>
            <color indexed="81"/>
            <rFont val="宋体"/>
            <family val="3"/>
            <charset val="134"/>
          </rPr>
          <t xml:space="preserve">
按交通体制划转应调减65亿元，2020年1-3月垫付公路还贷13.6亿元归垫，预计二级路收入12亿元（应收回15亿元），按调减54亿元调整</t>
        </r>
      </text>
    </comment>
  </commentList>
</comments>
</file>

<file path=xl/sharedStrings.xml><?xml version="1.0" encoding="utf-8"?>
<sst xmlns="http://schemas.openxmlformats.org/spreadsheetml/2006/main" count="318" uniqueCount="269">
  <si>
    <t>二、非税收入</t>
  </si>
  <si>
    <t xml:space="preserve">  上级补助收入</t>
  </si>
  <si>
    <t>支出总计</t>
  </si>
  <si>
    <t>收入总计</t>
  </si>
  <si>
    <t>转移性收入</t>
  </si>
  <si>
    <t>转移性支出</t>
  </si>
  <si>
    <t xml:space="preserve">  补助下级支出</t>
  </si>
  <si>
    <t>单位：万元</t>
    <phoneticPr fontId="3" type="noConversion"/>
  </si>
  <si>
    <t>单位：万元</t>
    <phoneticPr fontId="3" type="noConversion"/>
  </si>
  <si>
    <t xml:space="preserve">  调入资金   </t>
    <phoneticPr fontId="3" type="noConversion"/>
  </si>
  <si>
    <t>收入总计</t>
    <phoneticPr fontId="3" type="noConversion"/>
  </si>
  <si>
    <t>支出总计</t>
    <phoneticPr fontId="3" type="noConversion"/>
  </si>
  <si>
    <t>一般公共预算收入合计</t>
    <phoneticPr fontId="3" type="noConversion"/>
  </si>
  <si>
    <t>一般公共预算支出合计</t>
    <phoneticPr fontId="3" type="noConversion"/>
  </si>
  <si>
    <t xml:space="preserve">  债务收入</t>
    <phoneticPr fontId="3" type="noConversion"/>
  </si>
  <si>
    <t xml:space="preserve">  债务还本支出</t>
    <phoneticPr fontId="3" type="noConversion"/>
  </si>
  <si>
    <t xml:space="preserve">  债务转贷支出</t>
    <phoneticPr fontId="3" type="noConversion"/>
  </si>
  <si>
    <t xml:space="preserve">  调出资金</t>
    <phoneticPr fontId="3" type="noConversion"/>
  </si>
  <si>
    <t>国有资本经营预算年终结余</t>
    <phoneticPr fontId="3" type="noConversion"/>
  </si>
  <si>
    <t>国有资本经营预算调出资金</t>
    <phoneticPr fontId="3" type="noConversion"/>
  </si>
  <si>
    <t>国有资本经营收入</t>
    <phoneticPr fontId="3" type="noConversion"/>
  </si>
  <si>
    <t>国有资本经营预算上年结余</t>
    <phoneticPr fontId="3" type="noConversion"/>
  </si>
  <si>
    <t>收  入  总  计</t>
    <phoneticPr fontId="3" type="noConversion"/>
  </si>
  <si>
    <t>支  出  总  计</t>
    <phoneticPr fontId="3" type="noConversion"/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</si>
  <si>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</si>
  <si>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</si>
  <si>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</si>
  <si>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</si>
  <si>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</si>
  <si>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</si>
  <si>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</si>
  <si>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</si>
  <si>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</si>
  <si>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</si>
  <si>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</si>
  <si>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</si>
  <si>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</si>
  <si>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</si>
  <si>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</si>
  <si>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</si>
  <si>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</si>
  <si>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</si>
  <si>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</si>
  <si>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</si>
  <si>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年初预算数</t>
  </si>
  <si>
    <t>一、企业职工基本养老保险基金收入</t>
  </si>
  <si>
    <t>一、企业职工基本养老保险基金支出</t>
  </si>
  <si>
    <t xml:space="preserve">    其中：保险费收入</t>
  </si>
  <si>
    <t>　　其中：基本养老金支出</t>
  </si>
  <si>
    <t xml:space="preserve">          利息收入</t>
  </si>
  <si>
    <t xml:space="preserve">          财政补贴收入</t>
  </si>
  <si>
    <t>　　其中：基本医疗保险待遇支出</t>
  </si>
  <si>
    <t>四、工伤保险基金支出</t>
  </si>
  <si>
    <t>一、税收收入</t>
    <phoneticPr fontId="3" type="noConversion"/>
  </si>
  <si>
    <t>环境保护税</t>
    <phoneticPr fontId="3" type="noConversion"/>
  </si>
  <si>
    <t xml:space="preserve">    地方政府债务收入</t>
    <phoneticPr fontId="3" type="noConversion"/>
  </si>
  <si>
    <t xml:space="preserve">      一般债务收入</t>
    <phoneticPr fontId="3" type="noConversion"/>
  </si>
  <si>
    <t xml:space="preserve">  动用预算稳定调节基金</t>
    <phoneticPr fontId="3" type="noConversion"/>
  </si>
  <si>
    <t xml:space="preserve">    返还性收入</t>
    <phoneticPr fontId="3" type="noConversion"/>
  </si>
  <si>
    <t xml:space="preserve">    一般性转移支付收入</t>
    <phoneticPr fontId="3" type="noConversion"/>
  </si>
  <si>
    <t xml:space="preserve">    专项转移支付收入</t>
    <phoneticPr fontId="3" type="noConversion"/>
  </si>
  <si>
    <t xml:space="preserve">    返还性支出</t>
    <phoneticPr fontId="3" type="noConversion"/>
  </si>
  <si>
    <t xml:space="preserve">    一般性转移支付支出</t>
    <phoneticPr fontId="3" type="noConversion"/>
  </si>
  <si>
    <t xml:space="preserve">    专项转移支付支出</t>
    <phoneticPr fontId="3" type="noConversion"/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</si>
  <si>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</si>
  <si>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</si>
  <si>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</si>
  <si>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</si>
  <si>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</si>
  <si>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</si>
  <si>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</si>
  <si>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</si>
  <si>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</si>
  <si>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</si>
  <si>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</si>
  <si>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</si>
  <si>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   所得税基数返还收入</t>
    <phoneticPr fontId="3" type="noConversion"/>
  </si>
  <si>
    <t xml:space="preserve">       成品油税费改革税收返还收入</t>
    <phoneticPr fontId="3" type="noConversion"/>
  </si>
  <si>
    <t xml:space="preserve">       增值税税收返还收入</t>
    <phoneticPr fontId="3" type="noConversion"/>
  </si>
  <si>
    <t xml:space="preserve">       消费税税收返还收入</t>
    <phoneticPr fontId="3" type="noConversion"/>
  </si>
  <si>
    <t xml:space="preserve">       增值税“五五分享”税收返还收入</t>
    <phoneticPr fontId="3" type="noConversion"/>
  </si>
  <si>
    <t xml:space="preserve">    体制上解收入</t>
    <phoneticPr fontId="3" type="noConversion"/>
  </si>
  <si>
    <t xml:space="preserve">    专项上解收入</t>
    <phoneticPr fontId="3" type="noConversion"/>
  </si>
  <si>
    <t xml:space="preserve">     体制上解支出</t>
    <phoneticPr fontId="3" type="noConversion"/>
  </si>
  <si>
    <t xml:space="preserve">     专项上解支出</t>
    <phoneticPr fontId="3" type="noConversion"/>
  </si>
  <si>
    <t xml:space="preserve">    从政府性基金预算调入一般公共预算</t>
    <phoneticPr fontId="3" type="noConversion"/>
  </si>
  <si>
    <t xml:space="preserve">    从国有资本经营预算调入一般公共预算</t>
    <phoneticPr fontId="3" type="noConversion"/>
  </si>
  <si>
    <t xml:space="preserve">    从其他资金调入一般公共预算</t>
    <phoneticPr fontId="3" type="noConversion"/>
  </si>
  <si>
    <t xml:space="preserve">       其他返还性收入</t>
    <phoneticPr fontId="3" type="noConversion"/>
  </si>
  <si>
    <t xml:space="preserve">         地方政府一般债券收入</t>
    <phoneticPr fontId="3" type="noConversion"/>
  </si>
  <si>
    <t xml:space="preserve">         地方政府向外国政府借款收入</t>
    <phoneticPr fontId="3" type="noConversion"/>
  </si>
  <si>
    <t xml:space="preserve">         地方政府向国际组织借款收入</t>
    <phoneticPr fontId="3" type="noConversion"/>
  </si>
  <si>
    <t xml:space="preserve">       所得税基数返还支出</t>
    <phoneticPr fontId="3" type="noConversion"/>
  </si>
  <si>
    <t xml:space="preserve">       成品油税费改革税收返还支出</t>
    <phoneticPr fontId="3" type="noConversion"/>
  </si>
  <si>
    <t xml:space="preserve">       增值税税收返还支出</t>
    <phoneticPr fontId="3" type="noConversion"/>
  </si>
  <si>
    <t xml:space="preserve">       消费税税收返还支出</t>
    <phoneticPr fontId="3" type="noConversion"/>
  </si>
  <si>
    <t xml:space="preserve">       增值税“五五分享”税收返还支出</t>
    <phoneticPr fontId="3" type="noConversion"/>
  </si>
  <si>
    <t xml:space="preserve">       体制补助支出</t>
    <phoneticPr fontId="3" type="noConversion"/>
  </si>
  <si>
    <t xml:space="preserve">       均衡性转移支付支出</t>
    <phoneticPr fontId="3" type="noConversion"/>
  </si>
  <si>
    <t xml:space="preserve">       县级基本财力保障机制奖补资金支出</t>
    <phoneticPr fontId="3" type="noConversion"/>
  </si>
  <si>
    <t xml:space="preserve">       结算补助支出</t>
    <phoneticPr fontId="3" type="noConversion"/>
  </si>
  <si>
    <t xml:space="preserve">       资源枯竭型城市转移支付补助支出</t>
    <phoneticPr fontId="3" type="noConversion"/>
  </si>
  <si>
    <t xml:space="preserve">       企业事业单位划转补助支出</t>
    <phoneticPr fontId="3" type="noConversion"/>
  </si>
  <si>
    <t xml:space="preserve">       产粮(油)大县奖励资金支出</t>
    <phoneticPr fontId="3" type="noConversion"/>
  </si>
  <si>
    <t xml:space="preserve">       重点生态功能区转移支付支出</t>
    <phoneticPr fontId="3" type="noConversion"/>
  </si>
  <si>
    <t xml:space="preserve">       固定数额补助支出</t>
    <phoneticPr fontId="3" type="noConversion"/>
  </si>
  <si>
    <t xml:space="preserve">       民族地区转移支付支出</t>
    <phoneticPr fontId="3" type="noConversion"/>
  </si>
  <si>
    <t xml:space="preserve">       边境地区转移支付支出</t>
    <phoneticPr fontId="3" type="noConversion"/>
  </si>
  <si>
    <t xml:space="preserve">       教育共同财政事权转移支付支出</t>
    <phoneticPr fontId="3" type="noConversion"/>
  </si>
  <si>
    <t xml:space="preserve">       节能环保共同财政事权转移支付支出</t>
    <phoneticPr fontId="3" type="noConversion"/>
  </si>
  <si>
    <t xml:space="preserve">       住房保障共同财政事权转移支付支出</t>
    <phoneticPr fontId="3" type="noConversion"/>
  </si>
  <si>
    <t xml:space="preserve">       其他返还性支出</t>
    <phoneticPr fontId="3" type="noConversion"/>
  </si>
  <si>
    <t xml:space="preserve">       外交共同财政事权转移支付支出</t>
    <phoneticPr fontId="3" type="noConversion"/>
  </si>
  <si>
    <t xml:space="preserve">  年终结余</t>
  </si>
  <si>
    <t xml:space="preserve">       贫困地区转移支付支出</t>
    <phoneticPr fontId="3" type="noConversion"/>
  </si>
  <si>
    <t xml:space="preserve">       国防共同财政事权转移支付支出</t>
    <phoneticPr fontId="3" type="noConversion"/>
  </si>
  <si>
    <t xml:space="preserve">       公共安全共同财政事权转移支付支出</t>
    <phoneticPr fontId="3" type="noConversion"/>
  </si>
  <si>
    <t xml:space="preserve">       科学技术共同财政事权转移支付支出</t>
    <phoneticPr fontId="3" type="noConversion"/>
  </si>
  <si>
    <t xml:space="preserve">       城乡社区共同财政事权转移支付支出</t>
    <phoneticPr fontId="3" type="noConversion"/>
  </si>
  <si>
    <t xml:space="preserve">       农林水共同财政事权转移支付支出</t>
    <phoneticPr fontId="3" type="noConversion"/>
  </si>
  <si>
    <t xml:space="preserve">       交通运输共同财政事权转移支付支出</t>
    <phoneticPr fontId="3" type="noConversion"/>
  </si>
  <si>
    <t xml:space="preserve">       金融共同财政事权转移支付支出</t>
    <phoneticPr fontId="3" type="noConversion"/>
  </si>
  <si>
    <t xml:space="preserve">       其他共同财政事权转移支付支出</t>
    <phoneticPr fontId="3" type="noConversion"/>
  </si>
  <si>
    <t xml:space="preserve">       其他一般性转移支付支出</t>
    <phoneticPr fontId="3" type="noConversion"/>
  </si>
  <si>
    <t xml:space="preserve">       商业服务业等共同财政事权转移支付支出</t>
    <phoneticPr fontId="3" type="noConversion"/>
  </si>
  <si>
    <t xml:space="preserve">       粮油物资储备共同财政事权转移支付支出</t>
    <phoneticPr fontId="3" type="noConversion"/>
  </si>
  <si>
    <t xml:space="preserve">     文化旅游体育与传媒共同财政事权转移支付收入</t>
    <phoneticPr fontId="3" type="noConversion"/>
  </si>
  <si>
    <t xml:space="preserve">    社会保障和就业共同财政事权转移支付收入</t>
    <phoneticPr fontId="3" type="noConversion"/>
  </si>
  <si>
    <t xml:space="preserve">     自然资源海洋气象等共同财政事权转移支付收入</t>
    <phoneticPr fontId="3" type="noConversion"/>
  </si>
  <si>
    <t xml:space="preserve">    资源勘探信息等共同财政事权转移支付收入</t>
    <phoneticPr fontId="3" type="noConversion"/>
  </si>
  <si>
    <t xml:space="preserve">       一般公共服务共同财政事权转移支付支出</t>
    <phoneticPr fontId="3" type="noConversion"/>
  </si>
  <si>
    <t xml:space="preserve">        资源勘探信息等共同财政事权转移支付支出</t>
    <phoneticPr fontId="3" type="noConversion"/>
  </si>
  <si>
    <t xml:space="preserve">         自然资源海洋气象等共同财政事权转移支付支出</t>
    <phoneticPr fontId="3" type="noConversion"/>
  </si>
  <si>
    <t xml:space="preserve">    一般公共服务共同财政事权转移支付收入</t>
    <phoneticPr fontId="3" type="noConversion"/>
  </si>
  <si>
    <t xml:space="preserve">    外交共同财政事权转移支付收入</t>
    <phoneticPr fontId="3" type="noConversion"/>
  </si>
  <si>
    <t xml:space="preserve">    国防共同财政事权转移支付收入</t>
    <phoneticPr fontId="3" type="noConversion"/>
  </si>
  <si>
    <t xml:space="preserve">    公共安全共同财政事权转移支付收入</t>
    <phoneticPr fontId="3" type="noConversion"/>
  </si>
  <si>
    <t xml:space="preserve">    教育共同财政事权转移支付收入</t>
    <phoneticPr fontId="3" type="noConversion"/>
  </si>
  <si>
    <t xml:space="preserve">    科学技术共同财政事权转移支付收入</t>
    <phoneticPr fontId="3" type="noConversion"/>
  </si>
  <si>
    <t xml:space="preserve">    节能环保共同财政事权转移支付收入</t>
    <phoneticPr fontId="3" type="noConversion"/>
  </si>
  <si>
    <t xml:space="preserve">    城乡社区共同财政事权转移支付收入</t>
    <phoneticPr fontId="3" type="noConversion"/>
  </si>
  <si>
    <t xml:space="preserve">    农林水共同财政事权转移支付收入</t>
    <phoneticPr fontId="3" type="noConversion"/>
  </si>
  <si>
    <t xml:space="preserve">    交通运输共同财政事权转移支付收入</t>
    <phoneticPr fontId="3" type="noConversion"/>
  </si>
  <si>
    <t xml:space="preserve">    商业服务业等共同财政事权转移支付收入</t>
    <phoneticPr fontId="3" type="noConversion"/>
  </si>
  <si>
    <t xml:space="preserve">    金融共同财政事权转移支付收入</t>
    <phoneticPr fontId="3" type="noConversion"/>
  </si>
  <si>
    <t xml:space="preserve">    住房保障共同财政事权转移支付收入</t>
    <phoneticPr fontId="3" type="noConversion"/>
  </si>
  <si>
    <t xml:space="preserve">    粮油物资储备共同财政事权转移支付收入</t>
    <phoneticPr fontId="3" type="noConversion"/>
  </si>
  <si>
    <t xml:space="preserve">    其他共同财政事权转移支付收入</t>
    <phoneticPr fontId="3" type="noConversion"/>
  </si>
  <si>
    <t xml:space="preserve">    其他一般性转移支付收入</t>
    <phoneticPr fontId="3" type="noConversion"/>
  </si>
  <si>
    <t xml:space="preserve">    地方政府向国际组织借款还本支出</t>
    <phoneticPr fontId="3" type="noConversion"/>
  </si>
  <si>
    <t>2020年自治区本级一般公共预算调整方案（草案）</t>
    <phoneticPr fontId="3" type="noConversion"/>
  </si>
  <si>
    <t>2020年自治区本级政府性基金预算调整方案（草案）</t>
    <phoneticPr fontId="3" type="noConversion"/>
  </si>
  <si>
    <t>2020年自治区本级国有资本经营预算调整方案（草案）</t>
    <phoneticPr fontId="3" type="noConversion"/>
  </si>
  <si>
    <t xml:space="preserve">  安排预算稳定调节基金</t>
    <phoneticPr fontId="3" type="noConversion"/>
  </si>
  <si>
    <t>收                          入</t>
    <phoneticPr fontId="3" type="noConversion"/>
  </si>
  <si>
    <t>科目代码</t>
    <phoneticPr fontId="3" type="noConversion"/>
  </si>
  <si>
    <t>科目名称</t>
    <phoneticPr fontId="3" type="noConversion"/>
  </si>
  <si>
    <t>支                          出</t>
    <phoneticPr fontId="3" type="noConversion"/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</si>
  <si>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</si>
  <si>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</si>
  <si>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</si>
  <si>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</si>
  <si>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</si>
  <si>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</si>
  <si>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</si>
  <si>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</si>
  <si>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</si>
  <si>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</si>
  <si>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</si>
  <si>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</si>
  <si>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</si>
  <si>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</si>
  <si>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</si>
  <si>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</si>
  <si>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</si>
  <si>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</si>
  <si>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</si>
  <si>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</si>
  <si>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</si>
  <si>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</si>
  <si>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</si>
  <si>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</si>
  <si>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 xml:space="preserve">         地方政府其他一般债务收入</t>
    <phoneticPr fontId="3" type="noConversion"/>
  </si>
  <si>
    <t xml:space="preserve">    卫生健康共同财政事权转移支付收入</t>
    <phoneticPr fontId="3" type="noConversion"/>
  </si>
  <si>
    <t xml:space="preserve">  上解收入</t>
    <phoneticPr fontId="3" type="noConversion"/>
  </si>
  <si>
    <t xml:space="preserve">  上年结余收入</t>
    <phoneticPr fontId="3" type="noConversion"/>
  </si>
  <si>
    <t xml:space="preserve">       卫生健康共同财政事权转移支付支出</t>
    <phoneticPr fontId="3" type="noConversion"/>
  </si>
  <si>
    <t xml:space="preserve">  上解支出</t>
    <phoneticPr fontId="3" type="noConversion"/>
  </si>
  <si>
    <t xml:space="preserve">    地方政府向外国政府借款还本支出</t>
    <phoneticPr fontId="3" type="noConversion"/>
  </si>
  <si>
    <t xml:space="preserve">    地方政府一般债券还本支出</t>
    <phoneticPr fontId="3" type="noConversion"/>
  </si>
  <si>
    <t xml:space="preserve">    地方政府其他一般债务还本支出</t>
    <phoneticPr fontId="3" type="noConversion"/>
  </si>
  <si>
    <t xml:space="preserve">    地方政府一般债券转贷支出</t>
    <phoneticPr fontId="3" type="noConversion"/>
  </si>
  <si>
    <t xml:space="preserve">    地方政府向外国政府借款转贷支出</t>
    <phoneticPr fontId="3" type="noConversion"/>
  </si>
  <si>
    <t xml:space="preserve">    地方政府向国际组织借款转贷支出</t>
    <phoneticPr fontId="3" type="noConversion"/>
  </si>
  <si>
    <t xml:space="preserve">    地方政府其他一般债务转贷支出</t>
    <phoneticPr fontId="3" type="noConversion"/>
  </si>
  <si>
    <t>科目代码</t>
    <phoneticPr fontId="3" type="noConversion"/>
  </si>
  <si>
    <t>科目名称</t>
    <phoneticPr fontId="3" type="noConversion"/>
  </si>
  <si>
    <t>支                           出</t>
  </si>
  <si>
    <t>支                           出</t>
    <phoneticPr fontId="3" type="noConversion"/>
  </si>
  <si>
    <t>收                              入</t>
    <phoneticPr fontId="3" type="noConversion"/>
  </si>
  <si>
    <t>国家电影事业发展专项资金收入</t>
    <phoneticPr fontId="3" type="noConversion"/>
  </si>
  <si>
    <t>文化旅游体育与传媒支出</t>
    <phoneticPr fontId="3" type="noConversion"/>
  </si>
  <si>
    <t>农业土地开发资金收入</t>
    <phoneticPr fontId="3" type="noConversion"/>
  </si>
  <si>
    <t>城乡社区支出</t>
    <phoneticPr fontId="3" type="noConversion"/>
  </si>
  <si>
    <t>车辆通行费</t>
    <phoneticPr fontId="3" type="noConversion"/>
  </si>
  <si>
    <t>交通运输支出</t>
    <phoneticPr fontId="3" type="noConversion"/>
  </si>
  <si>
    <t>彩票发行机构和彩票销售机构的业务费用</t>
    <phoneticPr fontId="3" type="noConversion"/>
  </si>
  <si>
    <t>其他支出</t>
    <phoneticPr fontId="3" type="noConversion"/>
  </si>
  <si>
    <t>彩票公益金收入</t>
    <phoneticPr fontId="3" type="noConversion"/>
  </si>
  <si>
    <t>债务付息支出</t>
    <phoneticPr fontId="3" type="noConversion"/>
  </si>
  <si>
    <t>其他政府性基金收入</t>
    <phoneticPr fontId="3" type="noConversion"/>
  </si>
  <si>
    <t>债务发行费用支出</t>
    <phoneticPr fontId="3" type="noConversion"/>
  </si>
  <si>
    <t>政府性基金收入</t>
    <phoneticPr fontId="3" type="noConversion"/>
  </si>
  <si>
    <t>政府性基金支出</t>
    <phoneticPr fontId="3" type="noConversion"/>
  </si>
  <si>
    <t>调整变动</t>
  </si>
  <si>
    <t>调整预算数</t>
  </si>
  <si>
    <t>抗疫特别国债转移支付收入</t>
  </si>
  <si>
    <t>抗疫特别国债转移支付支出</t>
  </si>
  <si>
    <t>政府性基金预算上年结余收入</t>
  </si>
  <si>
    <t>政府性基金预算调出资金</t>
  </si>
  <si>
    <t>调入政府性基金预算资金</t>
  </si>
  <si>
    <t>地方政府专项债务还本支出</t>
  </si>
  <si>
    <t>地方政府专项债务收入</t>
  </si>
  <si>
    <t>地方政府专项债务转贷支出</t>
  </si>
  <si>
    <t>政府性基金年终结余</t>
  </si>
  <si>
    <t>科目代码</t>
  </si>
  <si>
    <t>科目名称</t>
  </si>
  <si>
    <t>国有资本经营预算转移支付收入</t>
    <phoneticPr fontId="3" type="noConversion"/>
  </si>
  <si>
    <t>国有资本经营预算支出</t>
    <phoneticPr fontId="3" type="noConversion"/>
  </si>
  <si>
    <t>国有资本经营预算转移支付支出</t>
    <phoneticPr fontId="3" type="noConversion"/>
  </si>
  <si>
    <t>政府性基金补助收入</t>
    <phoneticPr fontId="3" type="noConversion"/>
  </si>
  <si>
    <t>政府性基金上解收入</t>
    <phoneticPr fontId="3" type="noConversion"/>
  </si>
  <si>
    <t>政府性基金补助支出</t>
    <phoneticPr fontId="3" type="noConversion"/>
  </si>
  <si>
    <t>政府性基金上解支出</t>
    <phoneticPr fontId="3" type="noConversion"/>
  </si>
  <si>
    <t>2020年自治区本级社会保险基金预算调整方案（草案）</t>
    <phoneticPr fontId="3" type="noConversion"/>
  </si>
  <si>
    <t>单位：万元</t>
    <phoneticPr fontId="3" type="noConversion"/>
  </si>
  <si>
    <t>收                              入</t>
    <phoneticPr fontId="3" type="noConversion"/>
  </si>
  <si>
    <t>　　其中：基本养老金</t>
    <phoneticPr fontId="3" type="noConversion"/>
  </si>
  <si>
    <t xml:space="preserve">          其他企业职工基本养老保险基金支出</t>
    <phoneticPr fontId="3" type="noConversion"/>
  </si>
  <si>
    <t>三、职工基本医疗保险基金收入</t>
    <phoneticPr fontId="3" type="noConversion"/>
  </si>
  <si>
    <t>三、职工基本医疗保险基金支出</t>
    <phoneticPr fontId="3" type="noConversion"/>
  </si>
  <si>
    <t>四、工伤保险基金收入</t>
    <phoneticPr fontId="11" type="noConversion"/>
  </si>
  <si>
    <t>　　其中：工伤保险待遇</t>
    <phoneticPr fontId="3" type="noConversion"/>
  </si>
  <si>
    <t>　　其中：失业保险金</t>
    <phoneticPr fontId="3" type="noConversion"/>
  </si>
  <si>
    <t>社会保险基金收入合计</t>
    <phoneticPr fontId="3" type="noConversion"/>
  </si>
  <si>
    <t>社会保险基金支出合计</t>
    <phoneticPr fontId="3" type="noConversion"/>
  </si>
  <si>
    <t>社会保险基金上级补助收入</t>
    <phoneticPr fontId="3" type="noConversion"/>
  </si>
  <si>
    <t>社会保险基金补助下级支出</t>
    <phoneticPr fontId="3" type="noConversion"/>
  </si>
  <si>
    <t>社会保险基金上年结余收入</t>
    <phoneticPr fontId="3" type="noConversion"/>
  </si>
  <si>
    <t>社会保险基金年终结余</t>
    <phoneticPr fontId="3" type="noConversion"/>
  </si>
  <si>
    <t xml:space="preserve">   企业职工基本养老保险基金年末累计结余</t>
    <phoneticPr fontId="11" type="noConversion"/>
  </si>
  <si>
    <t xml:space="preserve">   机关事业单位基本养老保险基金年末累计结余</t>
    <phoneticPr fontId="11" type="noConversion"/>
  </si>
  <si>
    <t xml:space="preserve">   职工基本医疗保险基金年末累计结余</t>
    <phoneticPr fontId="11" type="noConversion"/>
  </si>
  <si>
    <t xml:space="preserve">   工伤保险基金年末累计结余</t>
    <phoneticPr fontId="11" type="noConversion"/>
  </si>
  <si>
    <t xml:space="preserve">   失业保险基金年末累计结余</t>
    <phoneticPr fontId="11" type="noConversion"/>
  </si>
  <si>
    <t>收入总计</t>
    <phoneticPr fontId="3" type="noConversion"/>
  </si>
  <si>
    <t>支出总计</t>
    <phoneticPr fontId="3" type="noConversion"/>
  </si>
  <si>
    <t>二、失业保险基金收入</t>
    <phoneticPr fontId="3" type="noConversion"/>
  </si>
  <si>
    <t>五、机关事业单位基本养老保险基金收入</t>
    <phoneticPr fontId="3" type="noConversion"/>
  </si>
  <si>
    <t>二、失业保险基金支出</t>
    <phoneticPr fontId="3" type="noConversion"/>
  </si>
  <si>
    <t>五、机关事业单位基本养老保险基金支出</t>
    <phoneticPr fontId="3" type="noConversion"/>
  </si>
  <si>
    <t>社会保险基金下级上解收入</t>
    <phoneticPr fontId="3" type="noConversion"/>
  </si>
  <si>
    <t>社会保险基金上解上级支出</t>
    <phoneticPr fontId="3" type="noConversion"/>
  </si>
  <si>
    <t xml:space="preserve">       社会保障和就业共同财政事权转移支付支出</t>
    <phoneticPr fontId="3" type="noConversion"/>
  </si>
  <si>
    <t xml:space="preserve">        文化旅游体育与传媒共同财政事权转移支付支出</t>
    <phoneticPr fontId="3" type="noConversion"/>
  </si>
  <si>
    <t xml:space="preserve">  援助其他地区支出</t>
    <phoneticPr fontId="3" type="noConversion"/>
  </si>
  <si>
    <t>已批准
预算数</t>
    <phoneticPr fontId="3" type="noConversion"/>
  </si>
  <si>
    <t>调整后
预算数</t>
    <phoneticPr fontId="3" type="noConversion"/>
  </si>
  <si>
    <t>附件：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</si>
</sst>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_ "/>
    <numFmt numFmtId="177" formatCode="0_);[Red]\(0\)"/>
    <numFmt numFmtId="178" formatCode="#,##0_ ;[Red]\-#,##0\ "/>
    <numFmt numFmtId="179" formatCode="_ * #,##0_ ;_ * \-#,##0_ ;_ * &quot;-&quot;??_ ;_ @_ "/>
  </numFmts>
  <fonts count="28" x14ac:knownFonts="1">
    <font>
      <sz val="12"/>
      <name val="宋体"/>
      <charset val="134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Arial Unicode MS"/>
      <family val="2"/>
      <charset val="134"/>
    </font>
    <font>
      <b/>
      <sz val="11"/>
      <name val="Arial Unicode MS"/>
      <family val="2"/>
      <charset val="134"/>
    </font>
    <font>
      <b/>
      <sz val="11"/>
      <name val="宋体"/>
      <family val="3"/>
      <charset val="134"/>
    </font>
    <font>
      <sz val="9"/>
      <name val="微软雅黑"/>
      <family val="2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Arial Unicode MS"/>
      <family val="2"/>
      <charset val="134"/>
    </font>
    <font>
      <b/>
      <sz val="11"/>
      <color theme="1"/>
      <name val="Arial Unicode MS"/>
      <family val="2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20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178" fontId="8" fillId="0" borderId="1" xfId="1" applyNumberFormat="1" applyFont="1" applyFill="1" applyBorder="1" applyAlignment="1" applyProtection="1">
      <alignment horizontal="right" vertical="center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177" fontId="10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 applyProtection="1">
      <alignment vertical="center"/>
    </xf>
    <xf numFmtId="0" fontId="2" fillId="0" borderId="0" xfId="2" applyFill="1">
      <alignment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vertical="center"/>
    </xf>
    <xf numFmtId="178" fontId="8" fillId="0" borderId="1" xfId="3" applyNumberFormat="1" applyFont="1" applyFill="1" applyBorder="1" applyAlignment="1" applyProtection="1">
      <alignment vertical="center"/>
    </xf>
    <xf numFmtId="0" fontId="7" fillId="0" borderId="1" xfId="2" applyFont="1" applyFill="1" applyBorder="1">
      <alignment vertical="center"/>
    </xf>
    <xf numFmtId="0" fontId="5" fillId="0" borderId="0" xfId="2" applyFont="1" applyFill="1">
      <alignment vertical="center"/>
    </xf>
    <xf numFmtId="178" fontId="5" fillId="0" borderId="0" xfId="2" applyNumberFormat="1" applyFont="1" applyFill="1">
      <alignment vertical="center"/>
    </xf>
    <xf numFmtId="0" fontId="10" fillId="0" borderId="1" xfId="2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vertical="center"/>
    </xf>
    <xf numFmtId="0" fontId="10" fillId="0" borderId="1" xfId="2" applyNumberFormat="1" applyFont="1" applyFill="1" applyBorder="1" applyAlignment="1">
      <alignment horizontal="center" vertical="center"/>
    </xf>
    <xf numFmtId="176" fontId="12" fillId="0" borderId="0" xfId="2" applyNumberFormat="1" applyFont="1" applyFill="1" applyProtection="1">
      <alignment vertical="center"/>
      <protection locked="0"/>
    </xf>
    <xf numFmtId="176" fontId="13" fillId="0" borderId="0" xfId="2" applyNumberFormat="1" applyFont="1" applyFill="1" applyProtection="1">
      <alignment vertical="center"/>
      <protection locked="0"/>
    </xf>
    <xf numFmtId="176" fontId="2" fillId="0" borderId="0" xfId="2" applyNumberFormat="1" applyProtection="1">
      <alignment vertical="center"/>
      <protection locked="0"/>
    </xf>
    <xf numFmtId="176" fontId="4" fillId="0" borderId="0" xfId="2" applyNumberFormat="1" applyFont="1" applyAlignment="1" applyProtection="1">
      <alignment horizontal="center" vertical="center"/>
      <protection locked="0"/>
    </xf>
    <xf numFmtId="176" fontId="15" fillId="0" borderId="0" xfId="2" applyNumberFormat="1" applyFont="1" applyFill="1" applyProtection="1">
      <alignment vertical="center"/>
      <protection locked="0"/>
    </xf>
    <xf numFmtId="177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77" fontId="17" fillId="0" borderId="1" xfId="2" applyNumberFormat="1" applyFont="1" applyFill="1" applyBorder="1" applyAlignment="1" applyProtection="1">
      <alignment horizontal="center" vertical="center"/>
      <protection locked="0"/>
    </xf>
    <xf numFmtId="177" fontId="16" fillId="0" borderId="1" xfId="2" applyNumberFormat="1" applyFont="1" applyFill="1" applyBorder="1" applyAlignment="1">
      <alignment vertical="center"/>
    </xf>
    <xf numFmtId="177" fontId="16" fillId="0" borderId="1" xfId="2" applyNumberFormat="1" applyFont="1" applyFill="1" applyBorder="1" applyAlignment="1" applyProtection="1">
      <alignment vertical="center"/>
      <protection locked="0"/>
    </xf>
    <xf numFmtId="177" fontId="16" fillId="0" borderId="1" xfId="2" applyNumberFormat="1" applyFont="1" applyFill="1" applyBorder="1" applyAlignment="1">
      <alignment horizontal="left" vertical="center" indent="1"/>
    </xf>
    <xf numFmtId="177" fontId="17" fillId="0" borderId="1" xfId="2" applyNumberFormat="1" applyFont="1" applyFill="1" applyBorder="1" applyAlignment="1" applyProtection="1">
      <alignment vertical="center" wrapText="1"/>
      <protection locked="0"/>
    </xf>
    <xf numFmtId="177" fontId="16" fillId="0" borderId="1" xfId="2" applyNumberFormat="1" applyFont="1" applyFill="1" applyBorder="1" applyAlignment="1" applyProtection="1">
      <alignment horizontal="left" vertical="center" wrapText="1"/>
      <protection locked="0"/>
    </xf>
    <xf numFmtId="177" fontId="16" fillId="0" borderId="1" xfId="2" applyNumberFormat="1" applyFont="1" applyFill="1" applyBorder="1" applyAlignment="1" applyProtection="1">
      <alignment vertical="center" wrapText="1"/>
      <protection locked="0"/>
    </xf>
    <xf numFmtId="176" fontId="7" fillId="0" borderId="0" xfId="2" applyNumberFormat="1" applyFont="1" applyProtection="1">
      <alignment vertical="center"/>
      <protection locked="0"/>
    </xf>
    <xf numFmtId="176" fontId="3" fillId="0" borderId="0" xfId="2" applyNumberFormat="1" applyFont="1" applyProtection="1">
      <alignment vertical="center"/>
      <protection locked="0"/>
    </xf>
    <xf numFmtId="177" fontId="17" fillId="0" borderId="1" xfId="2" applyNumberFormat="1" applyFont="1" applyFill="1" applyBorder="1" applyAlignment="1" applyProtection="1">
      <alignment horizontal="left" vertical="center" wrapText="1"/>
      <protection locked="0"/>
    </xf>
    <xf numFmtId="177" fontId="16" fillId="0" borderId="1" xfId="2" applyNumberFormat="1" applyFont="1" applyFill="1" applyBorder="1" applyAlignment="1" applyProtection="1">
      <alignment horizontal="left" vertical="center" wrapText="1" indent="1"/>
      <protection locked="0"/>
    </xf>
    <xf numFmtId="177" fontId="16" fillId="0" borderId="1" xfId="2" applyNumberFormat="1" applyFont="1" applyFill="1" applyBorder="1" applyAlignment="1" applyProtection="1">
      <alignment horizontal="left" vertical="center"/>
      <protection locked="0"/>
    </xf>
    <xf numFmtId="177" fontId="17" fillId="0" borderId="1" xfId="2" applyNumberFormat="1" applyFont="1" applyFill="1" applyBorder="1" applyAlignment="1" applyProtection="1">
      <alignment vertical="center"/>
      <protection locked="0"/>
    </xf>
    <xf numFmtId="177" fontId="20" fillId="0" borderId="1" xfId="2" applyNumberFormat="1" applyFont="1" applyFill="1" applyBorder="1" applyAlignment="1" applyProtection="1">
      <alignment horizontal="left" vertical="center" wrapText="1" indent="1"/>
      <protection locked="0"/>
    </xf>
    <xf numFmtId="177" fontId="21" fillId="0" borderId="1" xfId="2" applyNumberFormat="1" applyFont="1" applyFill="1" applyBorder="1" applyAlignment="1" applyProtection="1">
      <alignment horizontal="left" vertical="center" wrapText="1" indent="1"/>
      <protection locked="0"/>
    </xf>
    <xf numFmtId="177" fontId="20" fillId="0" borderId="1" xfId="2" applyNumberFormat="1" applyFont="1" applyFill="1" applyBorder="1" applyAlignment="1" applyProtection="1">
      <alignment vertical="center" wrapText="1"/>
      <protection locked="0"/>
    </xf>
    <xf numFmtId="177" fontId="21" fillId="0" borderId="1" xfId="2" applyNumberFormat="1" applyFont="1" applyFill="1" applyBorder="1" applyAlignment="1" applyProtection="1">
      <alignment vertical="center" wrapText="1"/>
      <protection locked="0"/>
    </xf>
    <xf numFmtId="179" fontId="18" fillId="0" borderId="1" xfId="4" applyNumberFormat="1" applyFont="1" applyFill="1" applyBorder="1" applyAlignment="1" applyProtection="1">
      <alignment horizontal="right" vertical="center" wrapText="1"/>
    </xf>
    <xf numFmtId="179" fontId="18" fillId="0" borderId="1" xfId="4" applyNumberFormat="1" applyFont="1" applyFill="1" applyBorder="1" applyAlignment="1">
      <alignment vertical="center"/>
    </xf>
    <xf numFmtId="179" fontId="18" fillId="0" borderId="1" xfId="4" applyNumberFormat="1" applyFont="1" applyFill="1" applyBorder="1" applyAlignment="1">
      <alignment horizontal="right" vertical="center"/>
    </xf>
    <xf numFmtId="179" fontId="18" fillId="0" borderId="1" xfId="4" applyNumberFormat="1" applyFont="1" applyFill="1" applyBorder="1" applyAlignment="1" applyProtection="1">
      <alignment vertical="center" wrapText="1"/>
      <protection locked="0"/>
    </xf>
    <xf numFmtId="179" fontId="18" fillId="0" borderId="1" xfId="4" applyNumberFormat="1" applyFont="1" applyFill="1" applyBorder="1" applyAlignment="1" applyProtection="1">
      <alignment horizontal="right" vertical="center" wrapText="1"/>
      <protection locked="0"/>
    </xf>
    <xf numFmtId="179" fontId="19" fillId="0" borderId="1" xfId="4" applyNumberFormat="1" applyFont="1" applyFill="1" applyBorder="1" applyAlignment="1" applyProtection="1">
      <alignment horizontal="right" vertical="center" wrapText="1"/>
    </xf>
    <xf numFmtId="179" fontId="18" fillId="0" borderId="1" xfId="4" applyNumberFormat="1" applyFont="1" applyFill="1" applyBorder="1" applyAlignment="1" applyProtection="1">
      <alignment horizontal="right" vertical="center"/>
      <protection locked="0"/>
    </xf>
    <xf numFmtId="179" fontId="19" fillId="0" borderId="1" xfId="4" applyNumberFormat="1" applyFont="1" applyFill="1" applyBorder="1" applyAlignment="1" applyProtection="1">
      <alignment horizontal="right" vertical="center"/>
      <protection locked="0"/>
    </xf>
    <xf numFmtId="179" fontId="19" fillId="0" borderId="1" xfId="4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5" applyNumberFormat="1" applyFont="1" applyFill="1" applyBorder="1" applyAlignment="1" applyProtection="1">
      <alignment horizontal="center" vertical="center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2" applyNumberFormat="1" applyBorder="1" applyProtection="1">
      <alignment vertical="center"/>
      <protection locked="0"/>
    </xf>
    <xf numFmtId="176" fontId="2" fillId="0" borderId="1" xfId="2" applyNumberFormat="1" applyBorder="1" applyAlignment="1" applyProtection="1">
      <alignment horizontal="left" vertical="center"/>
      <protection locked="0"/>
    </xf>
    <xf numFmtId="176" fontId="2" fillId="0" borderId="1" xfId="2" applyNumberFormat="1" applyBorder="1" applyAlignment="1" applyProtection="1">
      <alignment horizontal="center" vertical="center"/>
      <protection locked="0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 applyProtection="1">
      <alignment vertical="center"/>
    </xf>
    <xf numFmtId="0" fontId="8" fillId="0" borderId="1" xfId="5" applyNumberFormat="1" applyFont="1" applyFill="1" applyBorder="1" applyAlignment="1" applyProtection="1">
      <alignment vertical="center"/>
    </xf>
    <xf numFmtId="0" fontId="7" fillId="0" borderId="1" xfId="5" applyNumberFormat="1" applyFont="1" applyFill="1" applyBorder="1" applyAlignment="1" applyProtection="1">
      <alignment horizontal="left" vertical="center"/>
    </xf>
    <xf numFmtId="0" fontId="9" fillId="0" borderId="1" xfId="5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7" fillId="0" borderId="1" xfId="5" applyFont="1" applyFill="1" applyBorder="1" applyAlignment="1">
      <alignment horizontal="left" vertical="center"/>
    </xf>
    <xf numFmtId="0" fontId="7" fillId="0" borderId="1" xfId="5" applyNumberFormat="1" applyFont="1" applyFill="1" applyBorder="1" applyAlignment="1" applyProtection="1">
      <alignment vertical="center" wrapText="1"/>
    </xf>
    <xf numFmtId="177" fontId="10" fillId="0" borderId="1" xfId="2" applyNumberFormat="1" applyFont="1" applyBorder="1" applyAlignment="1" applyProtection="1">
      <alignment horizontal="center" vertical="center" wrapText="1"/>
      <protection locked="0"/>
    </xf>
    <xf numFmtId="177" fontId="10" fillId="0" borderId="1" xfId="2" applyNumberFormat="1" applyFont="1" applyBorder="1" applyAlignment="1" applyProtection="1">
      <alignment horizontal="center" vertical="center"/>
      <protection locked="0"/>
    </xf>
    <xf numFmtId="0" fontId="2" fillId="0" borderId="1" xfId="2" applyFill="1" applyBorder="1" applyAlignment="1">
      <alignment horizontal="left" vertical="center"/>
    </xf>
    <xf numFmtId="0" fontId="25" fillId="0" borderId="0" xfId="0" applyFont="1" applyFill="1" applyAlignment="1">
      <alignment vertical="center" wrapText="1"/>
    </xf>
    <xf numFmtId="178" fontId="5" fillId="0" borderId="0" xfId="0" applyNumberFormat="1" applyFont="1" applyFill="1">
      <alignment vertical="center"/>
    </xf>
    <xf numFmtId="178" fontId="18" fillId="0" borderId="1" xfId="4" applyNumberFormat="1" applyFont="1" applyFill="1" applyBorder="1" applyAlignment="1" applyProtection="1">
      <alignment horizontal="right" vertical="center" wrapText="1"/>
    </xf>
    <xf numFmtId="178" fontId="18" fillId="0" borderId="1" xfId="4" applyNumberFormat="1" applyFont="1" applyFill="1" applyBorder="1" applyAlignment="1">
      <alignment horizontal="right" vertical="center"/>
    </xf>
    <xf numFmtId="178" fontId="18" fillId="0" borderId="1" xfId="4" applyNumberFormat="1" applyFont="1" applyFill="1" applyBorder="1" applyAlignment="1" applyProtection="1">
      <alignment horizontal="right" vertical="center" wrapText="1"/>
      <protection locked="0"/>
    </xf>
    <xf numFmtId="178" fontId="18" fillId="0" borderId="1" xfId="4" applyNumberFormat="1" applyFont="1" applyFill="1" applyBorder="1" applyAlignment="1">
      <alignment vertical="center"/>
    </xf>
    <xf numFmtId="178" fontId="19" fillId="0" borderId="1" xfId="4" applyNumberFormat="1" applyFont="1" applyFill="1" applyBorder="1" applyAlignment="1" applyProtection="1">
      <alignment horizontal="right" vertical="center" wrapText="1"/>
    </xf>
    <xf numFmtId="178" fontId="18" fillId="0" borderId="1" xfId="4" applyNumberFormat="1" applyFont="1" applyFill="1" applyBorder="1" applyAlignment="1" applyProtection="1">
      <alignment horizontal="right" vertical="center"/>
      <protection locked="0"/>
    </xf>
    <xf numFmtId="178" fontId="2" fillId="0" borderId="0" xfId="2" applyNumberFormat="1" applyProtection="1">
      <alignment vertical="center"/>
      <protection locked="0"/>
    </xf>
    <xf numFmtId="178" fontId="19" fillId="0" borderId="1" xfId="4" applyNumberFormat="1" applyFont="1" applyFill="1" applyBorder="1" applyAlignment="1" applyProtection="1">
      <alignment horizontal="right" vertical="center"/>
      <protection locked="0"/>
    </xf>
    <xf numFmtId="178" fontId="19" fillId="0" borderId="1" xfId="4" applyNumberFormat="1" applyFont="1" applyFill="1" applyBorder="1" applyAlignment="1" applyProtection="1">
      <alignment horizontal="right" vertical="center" wrapText="1"/>
      <protection locked="0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178" fontId="0" fillId="0" borderId="0" xfId="0" applyNumberFormat="1" applyFill="1">
      <alignment vertical="center"/>
    </xf>
    <xf numFmtId="176" fontId="12" fillId="0" borderId="0" xfId="2" applyNumberFormat="1" applyFont="1" applyFill="1" applyAlignment="1" applyProtection="1">
      <alignment horizontal="left" vertical="top"/>
      <protection locked="0"/>
    </xf>
    <xf numFmtId="176" fontId="16" fillId="0" borderId="2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Alignment="1">
      <alignment horizontal="center"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0" xfId="2" applyNumberFormat="1" applyFont="1" applyFill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177" fontId="10" fillId="0" borderId="3" xfId="2" applyNumberFormat="1" applyFont="1" applyBorder="1" applyAlignment="1" applyProtection="1">
      <alignment horizontal="center" vertical="center" wrapText="1"/>
      <protection locked="0"/>
    </xf>
    <xf numFmtId="177" fontId="10" fillId="0" borderId="4" xfId="2" applyNumberFormat="1" applyFont="1" applyBorder="1" applyAlignment="1" applyProtection="1">
      <alignment horizontal="center" vertical="center" wrapText="1"/>
      <protection locked="0"/>
    </xf>
    <xf numFmtId="177" fontId="1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常规" xfId="0" builtinId="0"/>
    <cellStyle name="常规 2" xfId="1"/>
    <cellStyle name="常规 2 2" xfId="2"/>
    <cellStyle name="常规 4" xfId="5"/>
    <cellStyle name="千位分隔" xfId="4" builtinId="3"/>
    <cellStyle name="千位分隔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9"/>
  <sheetViews>
    <sheetView showGridLines="0" showZeros="0" zoomScaleNormal="100" workbookViewId="0">
      <selection activeCell="B18" sqref="B18"/>
    </sheetView>
  </sheetViews>
  <sheetFormatPr defaultColWidth="9" defaultRowHeight="16.3" x14ac:dyDescent="0.25"/>
  <cols>
    <col min="1" max="1" width="10.77734375" style="28" customWidth="1"/>
    <col min="2" max="2" width="40.77734375" style="28" customWidth="1"/>
    <col min="3" max="5" width="13.33203125" style="28" customWidth="1"/>
    <col min="6" max="6" width="10.77734375" style="28" customWidth="1"/>
    <col min="7" max="7" width="40.77734375" style="28" customWidth="1"/>
    <col min="8" max="10" width="13.33203125" style="28" customWidth="1"/>
    <col min="11" max="16384" width="9" style="28"/>
  </cols>
  <sheetData>
    <row r="1" spans="1:10" ht="18.350000000000001" x14ac:dyDescent="0.25">
      <c r="A1" s="89" t="s">
        <v>268</v>
      </c>
      <c r="B1" s="26"/>
      <c r="C1" s="27"/>
      <c r="D1" s="27"/>
      <c r="E1" s="27"/>
      <c r="F1" s="27"/>
      <c r="G1" s="27"/>
      <c r="H1" s="27"/>
      <c r="I1" s="27"/>
      <c r="J1" s="27"/>
    </row>
    <row r="2" spans="1:10" s="29" customFormat="1" ht="39.75" customHeight="1" x14ac:dyDescent="0.25">
      <c r="A2" s="93" t="s">
        <v>150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9.55" customHeight="1" x14ac:dyDescent="0.25">
      <c r="B3" s="30"/>
      <c r="C3" s="27"/>
      <c r="D3" s="27"/>
      <c r="E3" s="27"/>
      <c r="F3" s="27"/>
      <c r="G3" s="27"/>
      <c r="H3" s="90" t="s">
        <v>7</v>
      </c>
      <c r="I3" s="90"/>
      <c r="J3" s="90"/>
    </row>
    <row r="4" spans="1:10" ht="25.5" customHeight="1" x14ac:dyDescent="0.25">
      <c r="A4" s="92" t="s">
        <v>154</v>
      </c>
      <c r="B4" s="92"/>
      <c r="C4" s="92"/>
      <c r="D4" s="92"/>
      <c r="E4" s="92"/>
      <c r="F4" s="92" t="s">
        <v>157</v>
      </c>
      <c r="G4" s="92"/>
      <c r="H4" s="92"/>
      <c r="I4" s="92"/>
      <c r="J4" s="92"/>
    </row>
    <row r="5" spans="1:10" ht="36.700000000000003" customHeight="1" x14ac:dyDescent="0.25">
      <c r="A5" s="58" t="s">
        <v>155</v>
      </c>
      <c r="B5" s="59" t="s">
        <v>156</v>
      </c>
      <c r="C5" s="87" t="s">
        <v>266</v>
      </c>
      <c r="D5" s="10" t="s">
        <v>214</v>
      </c>
      <c r="E5" s="87" t="s">
        <v>267</v>
      </c>
      <c r="F5" s="58" t="s">
        <v>155</v>
      </c>
      <c r="G5" s="59" t="s">
        <v>156</v>
      </c>
      <c r="H5" s="87" t="s">
        <v>266</v>
      </c>
      <c r="I5" s="10" t="s">
        <v>214</v>
      </c>
      <c r="J5" s="87" t="s">
        <v>267</v>
      </c>
    </row>
    <row r="6" spans="1:10" ht="27" customHeight="1" x14ac:dyDescent="0.25">
      <c r="A6" s="61">
        <v>101</v>
      </c>
      <c r="B6" s="33" t="s">
        <v>53</v>
      </c>
      <c r="C6" s="49">
        <f>SUM(C7:C19)</f>
        <v>1483000</v>
      </c>
      <c r="D6" s="78">
        <f t="shared" ref="D6:E6" si="0">SUM(D7:D19)</f>
        <v>0</v>
      </c>
      <c r="E6" s="49">
        <f t="shared" si="0"/>
        <v>1483000</v>
      </c>
      <c r="F6" s="62">
        <v>201</v>
      </c>
      <c r="G6" s="34" t="s">
        <v>158</v>
      </c>
      <c r="H6" s="49">
        <v>603917</v>
      </c>
      <c r="I6" s="79">
        <v>59698</v>
      </c>
      <c r="J6" s="55">
        <f>SUM(H6:I6)</f>
        <v>663615</v>
      </c>
    </row>
    <row r="7" spans="1:10" ht="27" customHeight="1" x14ac:dyDescent="0.25">
      <c r="A7" s="61">
        <v>10101</v>
      </c>
      <c r="B7" s="35" t="s">
        <v>24</v>
      </c>
      <c r="C7" s="50">
        <v>424000</v>
      </c>
      <c r="D7" s="79"/>
      <c r="E7" s="49">
        <f>SUM(C7:D7)</f>
        <v>424000</v>
      </c>
      <c r="F7" s="62">
        <v>202</v>
      </c>
      <c r="G7" s="34" t="s">
        <v>159</v>
      </c>
      <c r="H7" s="49">
        <v>188</v>
      </c>
      <c r="I7" s="79">
        <v>0</v>
      </c>
      <c r="J7" s="55">
        <f t="shared" ref="J7:J29" si="1">SUM(H7:I7)</f>
        <v>188</v>
      </c>
    </row>
    <row r="8" spans="1:10" ht="27" customHeight="1" x14ac:dyDescent="0.25">
      <c r="A8" s="61">
        <v>10104</v>
      </c>
      <c r="B8" s="35" t="s">
        <v>25</v>
      </c>
      <c r="C8" s="50">
        <v>192000</v>
      </c>
      <c r="D8" s="79"/>
      <c r="E8" s="49">
        <f t="shared" ref="E8:E19" si="2">SUM(C8:D8)</f>
        <v>192000</v>
      </c>
      <c r="F8" s="62">
        <v>203</v>
      </c>
      <c r="G8" s="34" t="s">
        <v>160</v>
      </c>
      <c r="H8" s="49">
        <v>6237</v>
      </c>
      <c r="I8" s="79">
        <v>1748</v>
      </c>
      <c r="J8" s="55">
        <f t="shared" si="1"/>
        <v>7985</v>
      </c>
    </row>
    <row r="9" spans="1:10" ht="27" customHeight="1" x14ac:dyDescent="0.25">
      <c r="A9" s="61">
        <v>10106</v>
      </c>
      <c r="B9" s="35" t="s">
        <v>26</v>
      </c>
      <c r="C9" s="50">
        <v>56000</v>
      </c>
      <c r="D9" s="79"/>
      <c r="E9" s="49">
        <f t="shared" si="2"/>
        <v>56000</v>
      </c>
      <c r="F9" s="62">
        <v>204</v>
      </c>
      <c r="G9" s="34" t="s">
        <v>161</v>
      </c>
      <c r="H9" s="49">
        <v>810785</v>
      </c>
      <c r="I9" s="79">
        <v>12468</v>
      </c>
      <c r="J9" s="55">
        <f t="shared" si="1"/>
        <v>823253</v>
      </c>
    </row>
    <row r="10" spans="1:10" ht="27" customHeight="1" x14ac:dyDescent="0.25">
      <c r="A10" s="61">
        <v>10107</v>
      </c>
      <c r="B10" s="35" t="s">
        <v>27</v>
      </c>
      <c r="C10" s="52">
        <v>473300</v>
      </c>
      <c r="D10" s="80"/>
      <c r="E10" s="49">
        <f t="shared" si="2"/>
        <v>473300</v>
      </c>
      <c r="F10" s="62">
        <v>205</v>
      </c>
      <c r="G10" s="34" t="s">
        <v>162</v>
      </c>
      <c r="H10" s="49">
        <v>893259</v>
      </c>
      <c r="I10" s="79">
        <v>128513</v>
      </c>
      <c r="J10" s="55">
        <f t="shared" si="1"/>
        <v>1021772</v>
      </c>
    </row>
    <row r="11" spans="1:10" ht="27" customHeight="1" x14ac:dyDescent="0.25">
      <c r="A11" s="61">
        <v>10109</v>
      </c>
      <c r="B11" s="35" t="s">
        <v>28</v>
      </c>
      <c r="C11" s="50">
        <v>76400</v>
      </c>
      <c r="D11" s="81">
        <f t="shared" ref="D11" si="3">SUM(D12:D20)</f>
        <v>0</v>
      </c>
      <c r="E11" s="49">
        <f t="shared" si="2"/>
        <v>76400</v>
      </c>
      <c r="F11" s="62">
        <v>206</v>
      </c>
      <c r="G11" s="34" t="s">
        <v>163</v>
      </c>
      <c r="H11" s="53">
        <v>99538</v>
      </c>
      <c r="I11" s="79">
        <v>10069</v>
      </c>
      <c r="J11" s="55">
        <f t="shared" si="1"/>
        <v>109607</v>
      </c>
    </row>
    <row r="12" spans="1:10" ht="27" customHeight="1" x14ac:dyDescent="0.25">
      <c r="A12" s="61">
        <v>10110</v>
      </c>
      <c r="B12" s="35" t="s">
        <v>29</v>
      </c>
      <c r="C12" s="50">
        <v>60800</v>
      </c>
      <c r="D12" s="79"/>
      <c r="E12" s="49">
        <f t="shared" si="2"/>
        <v>60800</v>
      </c>
      <c r="F12" s="62">
        <v>207</v>
      </c>
      <c r="G12" s="34" t="s">
        <v>164</v>
      </c>
      <c r="H12" s="53">
        <v>223109</v>
      </c>
      <c r="I12" s="79">
        <v>13245</v>
      </c>
      <c r="J12" s="55">
        <f t="shared" si="1"/>
        <v>236354</v>
      </c>
    </row>
    <row r="13" spans="1:10" ht="27" customHeight="1" x14ac:dyDescent="0.25">
      <c r="A13" s="61">
        <v>10111</v>
      </c>
      <c r="B13" s="35" t="s">
        <v>30</v>
      </c>
      <c r="C13" s="50">
        <v>32500</v>
      </c>
      <c r="D13" s="79"/>
      <c r="E13" s="49">
        <f t="shared" si="2"/>
        <v>32500</v>
      </c>
      <c r="F13" s="62">
        <v>208</v>
      </c>
      <c r="G13" s="34" t="s">
        <v>165</v>
      </c>
      <c r="H13" s="53">
        <v>1922599</v>
      </c>
      <c r="I13" s="79">
        <v>-625</v>
      </c>
      <c r="J13" s="55">
        <f t="shared" si="1"/>
        <v>1921974</v>
      </c>
    </row>
    <row r="14" spans="1:10" ht="27" customHeight="1" x14ac:dyDescent="0.25">
      <c r="A14" s="61">
        <v>10112</v>
      </c>
      <c r="B14" s="35" t="s">
        <v>31</v>
      </c>
      <c r="C14" s="50">
        <v>48500</v>
      </c>
      <c r="D14" s="79"/>
      <c r="E14" s="49">
        <f t="shared" si="2"/>
        <v>48500</v>
      </c>
      <c r="F14" s="62">
        <v>210</v>
      </c>
      <c r="G14" s="34" t="s">
        <v>166</v>
      </c>
      <c r="H14" s="53">
        <v>318737</v>
      </c>
      <c r="I14" s="79">
        <v>244122</v>
      </c>
      <c r="J14" s="55">
        <f t="shared" si="1"/>
        <v>562859</v>
      </c>
    </row>
    <row r="15" spans="1:10" ht="27" customHeight="1" x14ac:dyDescent="0.25">
      <c r="A15" s="61">
        <v>10113</v>
      </c>
      <c r="B15" s="35" t="s">
        <v>32</v>
      </c>
      <c r="C15" s="50">
        <v>39700</v>
      </c>
      <c r="D15" s="79"/>
      <c r="E15" s="49">
        <f t="shared" si="2"/>
        <v>39700</v>
      </c>
      <c r="F15" s="62">
        <v>211</v>
      </c>
      <c r="G15" s="34" t="s">
        <v>167</v>
      </c>
      <c r="H15" s="53">
        <v>190902</v>
      </c>
      <c r="I15" s="79">
        <v>-137490</v>
      </c>
      <c r="J15" s="55">
        <f t="shared" si="1"/>
        <v>53412</v>
      </c>
    </row>
    <row r="16" spans="1:10" ht="27" customHeight="1" x14ac:dyDescent="0.25">
      <c r="A16" s="61">
        <v>10114</v>
      </c>
      <c r="B16" s="35" t="s">
        <v>33</v>
      </c>
      <c r="C16" s="50">
        <v>18800</v>
      </c>
      <c r="D16" s="79"/>
      <c r="E16" s="49">
        <f t="shared" si="2"/>
        <v>18800</v>
      </c>
      <c r="F16" s="62">
        <v>212</v>
      </c>
      <c r="G16" s="34" t="s">
        <v>168</v>
      </c>
      <c r="H16" s="53">
        <v>4084</v>
      </c>
      <c r="I16" s="79">
        <v>1155</v>
      </c>
      <c r="J16" s="55">
        <f t="shared" si="1"/>
        <v>5239</v>
      </c>
    </row>
    <row r="17" spans="1:10" ht="27" customHeight="1" x14ac:dyDescent="0.25">
      <c r="A17" s="61">
        <v>10118</v>
      </c>
      <c r="B17" s="35" t="s">
        <v>34</v>
      </c>
      <c r="C17" s="51">
        <v>15000</v>
      </c>
      <c r="D17" s="79"/>
      <c r="E17" s="49">
        <f t="shared" si="2"/>
        <v>15000</v>
      </c>
      <c r="F17" s="62">
        <v>213</v>
      </c>
      <c r="G17" s="34" t="s">
        <v>169</v>
      </c>
      <c r="H17" s="53">
        <v>563822</v>
      </c>
      <c r="I17" s="79">
        <v>2600892</v>
      </c>
      <c r="J17" s="55">
        <f t="shared" si="1"/>
        <v>3164714</v>
      </c>
    </row>
    <row r="18" spans="1:10" ht="27" customHeight="1" x14ac:dyDescent="0.25">
      <c r="A18" s="61">
        <v>10119</v>
      </c>
      <c r="B18" s="35" t="s">
        <v>35</v>
      </c>
      <c r="C18" s="51">
        <v>40300</v>
      </c>
      <c r="D18" s="79"/>
      <c r="E18" s="49">
        <f t="shared" si="2"/>
        <v>40300</v>
      </c>
      <c r="F18" s="62">
        <v>214</v>
      </c>
      <c r="G18" s="34" t="s">
        <v>170</v>
      </c>
      <c r="H18" s="53">
        <v>839083</v>
      </c>
      <c r="I18" s="79">
        <v>192047</v>
      </c>
      <c r="J18" s="55">
        <f t="shared" si="1"/>
        <v>1031130</v>
      </c>
    </row>
    <row r="19" spans="1:10" ht="27" customHeight="1" x14ac:dyDescent="0.25">
      <c r="A19" s="61">
        <v>10121</v>
      </c>
      <c r="B19" s="35" t="s">
        <v>54</v>
      </c>
      <c r="C19" s="51">
        <v>5700</v>
      </c>
      <c r="D19" s="79"/>
      <c r="E19" s="49">
        <f t="shared" si="2"/>
        <v>5700</v>
      </c>
      <c r="F19" s="62">
        <v>215</v>
      </c>
      <c r="G19" s="34" t="s">
        <v>171</v>
      </c>
      <c r="H19" s="53">
        <v>87290</v>
      </c>
      <c r="I19" s="79">
        <v>181250</v>
      </c>
      <c r="J19" s="55">
        <f t="shared" si="1"/>
        <v>268540</v>
      </c>
    </row>
    <row r="20" spans="1:10" ht="27" customHeight="1" x14ac:dyDescent="0.25">
      <c r="A20" s="61">
        <v>103</v>
      </c>
      <c r="B20" s="33" t="s">
        <v>0</v>
      </c>
      <c r="C20" s="50">
        <f>SUM(C21:C28)</f>
        <v>762000</v>
      </c>
      <c r="D20" s="81">
        <f t="shared" ref="D20:E20" si="4">SUM(D21:D28)</f>
        <v>0</v>
      </c>
      <c r="E20" s="50">
        <f t="shared" si="4"/>
        <v>762000</v>
      </c>
      <c r="F20" s="62">
        <v>216</v>
      </c>
      <c r="G20" s="34" t="s">
        <v>172</v>
      </c>
      <c r="H20" s="53">
        <v>147964</v>
      </c>
      <c r="I20" s="79">
        <v>23704</v>
      </c>
      <c r="J20" s="55">
        <f t="shared" si="1"/>
        <v>171668</v>
      </c>
    </row>
    <row r="21" spans="1:10" ht="27" customHeight="1" x14ac:dyDescent="0.25">
      <c r="A21" s="61">
        <v>10302</v>
      </c>
      <c r="B21" s="35" t="s">
        <v>36</v>
      </c>
      <c r="C21" s="50">
        <v>177000</v>
      </c>
      <c r="D21" s="79"/>
      <c r="E21" s="49">
        <f>SUM(C21:D21)</f>
        <v>177000</v>
      </c>
      <c r="F21" s="62">
        <v>217</v>
      </c>
      <c r="G21" s="34" t="s">
        <v>173</v>
      </c>
      <c r="H21" s="53">
        <v>3230</v>
      </c>
      <c r="I21" s="79">
        <v>2775</v>
      </c>
      <c r="J21" s="55">
        <f t="shared" si="1"/>
        <v>6005</v>
      </c>
    </row>
    <row r="22" spans="1:10" ht="27" customHeight="1" x14ac:dyDescent="0.25">
      <c r="A22" s="61">
        <v>10304</v>
      </c>
      <c r="B22" s="35" t="s">
        <v>37</v>
      </c>
      <c r="C22" s="50">
        <v>110000</v>
      </c>
      <c r="D22" s="79"/>
      <c r="E22" s="49">
        <f t="shared" ref="E22:E28" si="5">SUM(C22:D22)</f>
        <v>110000</v>
      </c>
      <c r="F22" s="62">
        <v>220</v>
      </c>
      <c r="G22" s="34" t="s">
        <v>174</v>
      </c>
      <c r="H22" s="53">
        <v>73680</v>
      </c>
      <c r="I22" s="79">
        <v>7065</v>
      </c>
      <c r="J22" s="55">
        <f t="shared" si="1"/>
        <v>80745</v>
      </c>
    </row>
    <row r="23" spans="1:10" ht="27" customHeight="1" x14ac:dyDescent="0.25">
      <c r="A23" s="61">
        <v>10305</v>
      </c>
      <c r="B23" s="35" t="s">
        <v>38</v>
      </c>
      <c r="C23" s="50">
        <v>80000</v>
      </c>
      <c r="D23" s="79"/>
      <c r="E23" s="49">
        <f t="shared" si="5"/>
        <v>80000</v>
      </c>
      <c r="F23" s="62">
        <v>221</v>
      </c>
      <c r="G23" s="34" t="s">
        <v>175</v>
      </c>
      <c r="H23" s="53">
        <v>379116</v>
      </c>
      <c r="I23" s="79">
        <v>-298581</v>
      </c>
      <c r="J23" s="55">
        <f t="shared" si="1"/>
        <v>80535</v>
      </c>
    </row>
    <row r="24" spans="1:10" ht="27" customHeight="1" x14ac:dyDescent="0.25">
      <c r="A24" s="61">
        <v>10306</v>
      </c>
      <c r="B24" s="35" t="s">
        <v>39</v>
      </c>
      <c r="C24" s="50">
        <v>0</v>
      </c>
      <c r="D24" s="79"/>
      <c r="E24" s="49">
        <f t="shared" si="5"/>
        <v>0</v>
      </c>
      <c r="F24" s="62">
        <v>222</v>
      </c>
      <c r="G24" s="34" t="s">
        <v>176</v>
      </c>
      <c r="H24" s="53">
        <v>64891</v>
      </c>
      <c r="I24" s="79">
        <v>13618</v>
      </c>
      <c r="J24" s="55">
        <f t="shared" si="1"/>
        <v>78509</v>
      </c>
    </row>
    <row r="25" spans="1:10" ht="27" customHeight="1" x14ac:dyDescent="0.25">
      <c r="A25" s="61">
        <v>10307</v>
      </c>
      <c r="B25" s="35" t="s">
        <v>40</v>
      </c>
      <c r="C25" s="50">
        <v>255000</v>
      </c>
      <c r="D25" s="79"/>
      <c r="E25" s="49">
        <f t="shared" si="5"/>
        <v>255000</v>
      </c>
      <c r="F25" s="62">
        <v>224</v>
      </c>
      <c r="G25" s="34" t="s">
        <v>177</v>
      </c>
      <c r="H25" s="53">
        <v>16324</v>
      </c>
      <c r="I25" s="79">
        <v>16670</v>
      </c>
      <c r="J25" s="55">
        <f t="shared" si="1"/>
        <v>32994</v>
      </c>
    </row>
    <row r="26" spans="1:10" ht="27" customHeight="1" x14ac:dyDescent="0.25">
      <c r="A26" s="61">
        <v>10308</v>
      </c>
      <c r="B26" s="35" t="s">
        <v>41</v>
      </c>
      <c r="C26" s="51">
        <v>0</v>
      </c>
      <c r="D26" s="79"/>
      <c r="E26" s="49">
        <f t="shared" si="5"/>
        <v>0</v>
      </c>
      <c r="F26" s="62">
        <v>227</v>
      </c>
      <c r="G26" s="34" t="s">
        <v>178</v>
      </c>
      <c r="H26" s="53">
        <v>81000</v>
      </c>
      <c r="I26" s="79">
        <v>-81000</v>
      </c>
      <c r="J26" s="55">
        <f t="shared" si="1"/>
        <v>0</v>
      </c>
    </row>
    <row r="27" spans="1:10" ht="27" customHeight="1" x14ac:dyDescent="0.25">
      <c r="A27" s="61">
        <v>10309</v>
      </c>
      <c r="B27" s="35" t="s">
        <v>42</v>
      </c>
      <c r="C27" s="51">
        <v>0</v>
      </c>
      <c r="D27" s="79"/>
      <c r="E27" s="49">
        <f t="shared" si="5"/>
        <v>0</v>
      </c>
      <c r="F27" s="62">
        <v>229</v>
      </c>
      <c r="G27" s="34" t="s">
        <v>179</v>
      </c>
      <c r="H27" s="53">
        <v>1047548</v>
      </c>
      <c r="I27" s="79">
        <v>-666267</v>
      </c>
      <c r="J27" s="55">
        <f t="shared" si="1"/>
        <v>381281</v>
      </c>
    </row>
    <row r="28" spans="1:10" ht="27" customHeight="1" x14ac:dyDescent="0.25">
      <c r="A28" s="61">
        <v>10399</v>
      </c>
      <c r="B28" s="35" t="s">
        <v>43</v>
      </c>
      <c r="C28" s="51">
        <v>140000</v>
      </c>
      <c r="D28" s="79"/>
      <c r="E28" s="49">
        <f t="shared" si="5"/>
        <v>140000</v>
      </c>
      <c r="F28" s="62">
        <v>232</v>
      </c>
      <c r="G28" s="34" t="s">
        <v>180</v>
      </c>
      <c r="H28" s="53">
        <v>443437</v>
      </c>
      <c r="I28" s="79">
        <v>-12938</v>
      </c>
      <c r="J28" s="55">
        <f t="shared" si="1"/>
        <v>430499</v>
      </c>
    </row>
    <row r="29" spans="1:10" ht="27" customHeight="1" x14ac:dyDescent="0.25">
      <c r="A29" s="60"/>
      <c r="B29" s="35"/>
      <c r="C29" s="51"/>
      <c r="D29" s="79"/>
      <c r="E29" s="49"/>
      <c r="F29" s="62">
        <v>233</v>
      </c>
      <c r="G29" s="34" t="s">
        <v>181</v>
      </c>
      <c r="H29" s="53">
        <v>28320</v>
      </c>
      <c r="I29" s="79">
        <v>-26320</v>
      </c>
      <c r="J29" s="55">
        <f t="shared" si="1"/>
        <v>2000</v>
      </c>
    </row>
    <row r="30" spans="1:10" ht="27" customHeight="1" x14ac:dyDescent="0.25">
      <c r="A30" s="60"/>
      <c r="B30" s="31" t="s">
        <v>12</v>
      </c>
      <c r="C30" s="54">
        <f>SUM(C6,C20)</f>
        <v>2245000</v>
      </c>
      <c r="D30" s="82">
        <f t="shared" ref="D30:E30" si="6">SUM(D6,D20)</f>
        <v>0</v>
      </c>
      <c r="E30" s="54">
        <f t="shared" si="6"/>
        <v>2245000</v>
      </c>
      <c r="F30" s="61"/>
      <c r="G30" s="31" t="s">
        <v>13</v>
      </c>
      <c r="H30" s="57">
        <f>SUM(H6:H29)</f>
        <v>8849060</v>
      </c>
      <c r="I30" s="86">
        <f t="shared" ref="I30:J30" si="7">SUM(I6:I29)</f>
        <v>2285818</v>
      </c>
      <c r="J30" s="57">
        <f t="shared" si="7"/>
        <v>11134878</v>
      </c>
    </row>
    <row r="31" spans="1:10" ht="27" customHeight="1" x14ac:dyDescent="0.25">
      <c r="A31" s="61">
        <v>110</v>
      </c>
      <c r="B31" s="36" t="s">
        <v>4</v>
      </c>
      <c r="C31" s="49">
        <f>SUM(C32,C75,C78:C79,C83,C96)</f>
        <v>30839197</v>
      </c>
      <c r="D31" s="78">
        <f t="shared" ref="D31:E31" si="8">SUM(D32,D75,D78:D79,D83,D96)</f>
        <v>12875121</v>
      </c>
      <c r="E31" s="49">
        <f t="shared" si="8"/>
        <v>43714318</v>
      </c>
      <c r="F31" s="61">
        <v>230</v>
      </c>
      <c r="G31" s="36" t="s">
        <v>5</v>
      </c>
      <c r="H31" s="53">
        <f>SUM(H32,H75,H79,H83,H90,H95:H97)</f>
        <v>24235137</v>
      </c>
      <c r="I31" s="80">
        <f t="shared" ref="I31:J31" si="9">SUM(I32,I75,I79,I83,I90,I95:I97)</f>
        <v>10589303</v>
      </c>
      <c r="J31" s="53">
        <f t="shared" si="9"/>
        <v>34824440</v>
      </c>
    </row>
    <row r="32" spans="1:10" ht="27" customHeight="1" x14ac:dyDescent="0.25">
      <c r="A32" s="61"/>
      <c r="B32" s="41" t="s">
        <v>1</v>
      </c>
      <c r="C32" s="49">
        <f>SUM(C33,C40,C74)</f>
        <v>25409177</v>
      </c>
      <c r="D32" s="78">
        <f>SUM(D33,D40,D74)</f>
        <v>9877656</v>
      </c>
      <c r="E32" s="49">
        <f>SUM(E33,E40,E74)</f>
        <v>35286833</v>
      </c>
      <c r="F32" s="61"/>
      <c r="G32" s="36" t="s">
        <v>6</v>
      </c>
      <c r="H32" s="53">
        <f>SUM(H33,H40,H74)</f>
        <v>20072074</v>
      </c>
      <c r="I32" s="80">
        <f t="shared" ref="I32:J32" si="10">SUM(I33,I40,I74)</f>
        <v>7547148</v>
      </c>
      <c r="J32" s="53">
        <f t="shared" si="10"/>
        <v>27619222</v>
      </c>
    </row>
    <row r="33" spans="1:10" ht="27" customHeight="1" x14ac:dyDescent="0.25">
      <c r="A33" s="61">
        <v>11001</v>
      </c>
      <c r="B33" s="41" t="s">
        <v>58</v>
      </c>
      <c r="C33" s="49">
        <f>SUM(C34:C39)</f>
        <v>790393</v>
      </c>
      <c r="D33" s="78">
        <f t="shared" ref="D33:E33" si="11">SUM(D34:D39)</f>
        <v>469700</v>
      </c>
      <c r="E33" s="49">
        <f t="shared" si="11"/>
        <v>1260093</v>
      </c>
      <c r="F33" s="61">
        <v>23001</v>
      </c>
      <c r="G33" s="36" t="s">
        <v>61</v>
      </c>
      <c r="H33" s="53">
        <f>SUM(H34:H39)</f>
        <v>574810</v>
      </c>
      <c r="I33" s="80">
        <f t="shared" ref="I33:J33" si="12">SUM(I34:I39)</f>
        <v>234850</v>
      </c>
      <c r="J33" s="53">
        <f t="shared" si="12"/>
        <v>809660</v>
      </c>
    </row>
    <row r="34" spans="1:10" ht="27" customHeight="1" x14ac:dyDescent="0.25">
      <c r="A34" s="61">
        <v>1100102</v>
      </c>
      <c r="B34" s="37" t="s">
        <v>76</v>
      </c>
      <c r="C34" s="49">
        <v>72672</v>
      </c>
      <c r="D34" s="78"/>
      <c r="E34" s="49">
        <f t="shared" ref="E34:E89" si="13">SUM(C34:D34)</f>
        <v>72672</v>
      </c>
      <c r="F34" s="61">
        <v>2300102</v>
      </c>
      <c r="G34" s="37" t="s">
        <v>92</v>
      </c>
      <c r="H34" s="53">
        <v>100056</v>
      </c>
      <c r="I34" s="80"/>
      <c r="J34" s="53">
        <f t="shared" ref="J34:J87" si="14">SUM(H34:I34)</f>
        <v>100056</v>
      </c>
    </row>
    <row r="35" spans="1:10" ht="27" customHeight="1" x14ac:dyDescent="0.25">
      <c r="A35" s="61">
        <v>1100103</v>
      </c>
      <c r="B35" s="37" t="s">
        <v>77</v>
      </c>
      <c r="C35" s="49">
        <v>317900</v>
      </c>
      <c r="D35" s="78"/>
      <c r="E35" s="49">
        <f t="shared" si="13"/>
        <v>317900</v>
      </c>
      <c r="F35" s="61">
        <v>2300103</v>
      </c>
      <c r="G35" s="37" t="s">
        <v>93</v>
      </c>
      <c r="H35" s="53"/>
      <c r="I35" s="80"/>
      <c r="J35" s="53">
        <f t="shared" si="14"/>
        <v>0</v>
      </c>
    </row>
    <row r="36" spans="1:10" ht="27" customHeight="1" x14ac:dyDescent="0.25">
      <c r="A36" s="61">
        <v>1100104</v>
      </c>
      <c r="B36" s="37" t="s">
        <v>78</v>
      </c>
      <c r="C36" s="49">
        <v>339721</v>
      </c>
      <c r="D36" s="78"/>
      <c r="E36" s="49">
        <f t="shared" si="13"/>
        <v>339721</v>
      </c>
      <c r="F36" s="61">
        <v>2300104</v>
      </c>
      <c r="G36" s="37" t="s">
        <v>94</v>
      </c>
      <c r="H36" s="53">
        <v>162774</v>
      </c>
      <c r="I36" s="80"/>
      <c r="J36" s="53">
        <f t="shared" si="14"/>
        <v>162774</v>
      </c>
    </row>
    <row r="37" spans="1:10" ht="27" customHeight="1" x14ac:dyDescent="0.25">
      <c r="A37" s="61">
        <v>1100105</v>
      </c>
      <c r="B37" s="37" t="s">
        <v>79</v>
      </c>
      <c r="C37" s="49">
        <v>60100</v>
      </c>
      <c r="D37" s="78"/>
      <c r="E37" s="49">
        <f t="shared" si="13"/>
        <v>60100</v>
      </c>
      <c r="F37" s="61">
        <v>2300105</v>
      </c>
      <c r="G37" s="37" t="s">
        <v>95</v>
      </c>
      <c r="H37" s="53">
        <v>88405</v>
      </c>
      <c r="I37" s="80"/>
      <c r="J37" s="53">
        <f t="shared" si="14"/>
        <v>88405</v>
      </c>
    </row>
    <row r="38" spans="1:10" ht="27" customHeight="1" x14ac:dyDescent="0.25">
      <c r="A38" s="61">
        <v>1100106</v>
      </c>
      <c r="B38" s="37" t="s">
        <v>80</v>
      </c>
      <c r="C38" s="49"/>
      <c r="D38" s="78">
        <v>469700</v>
      </c>
      <c r="E38" s="49">
        <f t="shared" si="13"/>
        <v>469700</v>
      </c>
      <c r="F38" s="61">
        <v>2300106</v>
      </c>
      <c r="G38" s="37" t="s">
        <v>96</v>
      </c>
      <c r="H38" s="53"/>
      <c r="I38" s="80">
        <v>234850</v>
      </c>
      <c r="J38" s="53">
        <f t="shared" si="14"/>
        <v>234850</v>
      </c>
    </row>
    <row r="39" spans="1:10" ht="27" customHeight="1" x14ac:dyDescent="0.25">
      <c r="A39" s="61">
        <v>1100199</v>
      </c>
      <c r="B39" s="37" t="s">
        <v>88</v>
      </c>
      <c r="C39" s="49"/>
      <c r="D39" s="78"/>
      <c r="E39" s="49">
        <f t="shared" si="13"/>
        <v>0</v>
      </c>
      <c r="F39" s="61">
        <v>2300199</v>
      </c>
      <c r="G39" s="37" t="s">
        <v>111</v>
      </c>
      <c r="H39" s="53">
        <v>223575</v>
      </c>
      <c r="I39" s="80"/>
      <c r="J39" s="53">
        <f t="shared" si="14"/>
        <v>223575</v>
      </c>
    </row>
    <row r="40" spans="1:10" ht="27" customHeight="1" x14ac:dyDescent="0.25">
      <c r="A40" s="61">
        <v>11002</v>
      </c>
      <c r="B40" s="41" t="s">
        <v>59</v>
      </c>
      <c r="C40" s="49">
        <f>SUM(C41:C73)</f>
        <v>23898989</v>
      </c>
      <c r="D40" s="78">
        <f t="shared" ref="D40:E40" si="15">SUM(D41:D73)</f>
        <v>5825024</v>
      </c>
      <c r="E40" s="49">
        <f t="shared" si="15"/>
        <v>29724013</v>
      </c>
      <c r="F40" s="61">
        <v>23002</v>
      </c>
      <c r="G40" s="36" t="s">
        <v>62</v>
      </c>
      <c r="H40" s="53">
        <f>SUM(H41:H73)</f>
        <v>18730120</v>
      </c>
      <c r="I40" s="80">
        <f t="shared" ref="I40:J40" si="16">SUM(I41:I73)</f>
        <v>4032293</v>
      </c>
      <c r="J40" s="53">
        <f t="shared" si="16"/>
        <v>22762413</v>
      </c>
    </row>
    <row r="41" spans="1:10" ht="27" customHeight="1" x14ac:dyDescent="0.25">
      <c r="A41" s="61">
        <v>1100201</v>
      </c>
      <c r="B41" s="42" t="s">
        <v>64</v>
      </c>
      <c r="C41" s="49">
        <v>193723</v>
      </c>
      <c r="D41" s="78"/>
      <c r="E41" s="49">
        <f t="shared" si="13"/>
        <v>193723</v>
      </c>
      <c r="F41" s="61">
        <v>2300201</v>
      </c>
      <c r="G41" s="37" t="s">
        <v>97</v>
      </c>
      <c r="H41" s="53">
        <v>333043</v>
      </c>
      <c r="I41" s="80">
        <v>7930</v>
      </c>
      <c r="J41" s="53">
        <f t="shared" si="14"/>
        <v>340973</v>
      </c>
    </row>
    <row r="42" spans="1:10" ht="27" customHeight="1" x14ac:dyDescent="0.25">
      <c r="A42" s="61">
        <v>1100202</v>
      </c>
      <c r="B42" s="42" t="s">
        <v>65</v>
      </c>
      <c r="C42" s="49">
        <v>7194000</v>
      </c>
      <c r="D42" s="78">
        <v>682700</v>
      </c>
      <c r="E42" s="49">
        <f t="shared" si="13"/>
        <v>7876700</v>
      </c>
      <c r="F42" s="61">
        <v>2300202</v>
      </c>
      <c r="G42" s="38" t="s">
        <v>98</v>
      </c>
      <c r="H42" s="53">
        <v>3310176</v>
      </c>
      <c r="I42" s="80">
        <v>634200</v>
      </c>
      <c r="J42" s="53">
        <f t="shared" si="14"/>
        <v>3944376</v>
      </c>
    </row>
    <row r="43" spans="1:10" ht="27" customHeight="1" x14ac:dyDescent="0.25">
      <c r="A43" s="61">
        <v>1100207</v>
      </c>
      <c r="B43" s="42" t="s">
        <v>66</v>
      </c>
      <c r="C43" s="49">
        <v>921616</v>
      </c>
      <c r="D43" s="78">
        <v>777269</v>
      </c>
      <c r="E43" s="49">
        <f t="shared" si="13"/>
        <v>1698885</v>
      </c>
      <c r="F43" s="61">
        <v>2300207</v>
      </c>
      <c r="G43" s="38" t="s">
        <v>99</v>
      </c>
      <c r="H43" s="53">
        <v>1201665</v>
      </c>
      <c r="I43" s="80">
        <v>777269</v>
      </c>
      <c r="J43" s="53">
        <f t="shared" si="14"/>
        <v>1978934</v>
      </c>
    </row>
    <row r="44" spans="1:10" ht="27" customHeight="1" x14ac:dyDescent="0.25">
      <c r="A44" s="61">
        <v>1100208</v>
      </c>
      <c r="B44" s="42" t="s">
        <v>67</v>
      </c>
      <c r="C44" s="49">
        <v>348372</v>
      </c>
      <c r="D44" s="78">
        <v>491156</v>
      </c>
      <c r="E44" s="49">
        <f t="shared" si="13"/>
        <v>839528</v>
      </c>
      <c r="F44" s="61">
        <v>2300208</v>
      </c>
      <c r="G44" s="38" t="s">
        <v>100</v>
      </c>
      <c r="H44" s="53">
        <v>97774</v>
      </c>
      <c r="I44" s="80">
        <v>158674</v>
      </c>
      <c r="J44" s="53">
        <f t="shared" si="14"/>
        <v>256448</v>
      </c>
    </row>
    <row r="45" spans="1:10" ht="27" customHeight="1" x14ac:dyDescent="0.25">
      <c r="A45" s="61">
        <v>1100212</v>
      </c>
      <c r="B45" s="42" t="s">
        <v>68</v>
      </c>
      <c r="C45" s="49">
        <v>9200</v>
      </c>
      <c r="D45" s="78">
        <v>5700</v>
      </c>
      <c r="E45" s="49">
        <f t="shared" si="13"/>
        <v>14900</v>
      </c>
      <c r="F45" s="61">
        <v>2300212</v>
      </c>
      <c r="G45" s="38" t="s">
        <v>101</v>
      </c>
      <c r="H45" s="53">
        <v>9200</v>
      </c>
      <c r="I45" s="80">
        <v>5700</v>
      </c>
      <c r="J45" s="53">
        <f t="shared" si="14"/>
        <v>14900</v>
      </c>
    </row>
    <row r="46" spans="1:10" ht="27" customHeight="1" x14ac:dyDescent="0.25">
      <c r="A46" s="61">
        <v>1100214</v>
      </c>
      <c r="B46" s="42" t="s">
        <v>69</v>
      </c>
      <c r="C46" s="49">
        <v>95232</v>
      </c>
      <c r="D46" s="78"/>
      <c r="E46" s="49">
        <f t="shared" si="13"/>
        <v>95232</v>
      </c>
      <c r="F46" s="61">
        <v>2300214</v>
      </c>
      <c r="G46" s="38" t="s">
        <v>102</v>
      </c>
      <c r="H46" s="53">
        <v>66271</v>
      </c>
      <c r="I46" s="80"/>
      <c r="J46" s="53">
        <f t="shared" si="14"/>
        <v>66271</v>
      </c>
    </row>
    <row r="47" spans="1:10" ht="27" customHeight="1" x14ac:dyDescent="0.25">
      <c r="A47" s="61">
        <v>1100225</v>
      </c>
      <c r="B47" s="42" t="s">
        <v>70</v>
      </c>
      <c r="C47" s="49">
        <v>63949</v>
      </c>
      <c r="D47" s="78">
        <v>26605</v>
      </c>
      <c r="E47" s="49">
        <f t="shared" si="13"/>
        <v>90554</v>
      </c>
      <c r="F47" s="61">
        <v>2300225</v>
      </c>
      <c r="G47" s="38" t="s">
        <v>103</v>
      </c>
      <c r="H47" s="53">
        <v>63949</v>
      </c>
      <c r="I47" s="80">
        <v>22667</v>
      </c>
      <c r="J47" s="53">
        <f t="shared" si="14"/>
        <v>86616</v>
      </c>
    </row>
    <row r="48" spans="1:10" ht="27" customHeight="1" x14ac:dyDescent="0.25">
      <c r="A48" s="61">
        <v>1100226</v>
      </c>
      <c r="B48" s="42" t="s">
        <v>71</v>
      </c>
      <c r="C48" s="49">
        <v>405200</v>
      </c>
      <c r="D48" s="78">
        <v>46700</v>
      </c>
      <c r="E48" s="49">
        <f t="shared" si="13"/>
        <v>451900</v>
      </c>
      <c r="F48" s="61">
        <v>2300226</v>
      </c>
      <c r="G48" s="38" t="s">
        <v>104</v>
      </c>
      <c r="H48" s="53">
        <v>405200</v>
      </c>
      <c r="I48" s="80">
        <v>46700</v>
      </c>
      <c r="J48" s="53">
        <f t="shared" si="14"/>
        <v>451900</v>
      </c>
    </row>
    <row r="49" spans="1:10" ht="27" customHeight="1" x14ac:dyDescent="0.25">
      <c r="A49" s="61">
        <v>1100227</v>
      </c>
      <c r="B49" s="42" t="s">
        <v>72</v>
      </c>
      <c r="C49" s="49">
        <v>3112711</v>
      </c>
      <c r="D49" s="78">
        <v>-70000</v>
      </c>
      <c r="E49" s="49">
        <f t="shared" si="13"/>
        <v>3042711</v>
      </c>
      <c r="F49" s="61">
        <v>2300227</v>
      </c>
      <c r="G49" s="38" t="s">
        <v>105</v>
      </c>
      <c r="H49" s="53">
        <v>2961238</v>
      </c>
      <c r="I49" s="80"/>
      <c r="J49" s="53">
        <f t="shared" si="14"/>
        <v>2961238</v>
      </c>
    </row>
    <row r="50" spans="1:10" ht="27" customHeight="1" x14ac:dyDescent="0.25">
      <c r="A50" s="61">
        <v>1100229</v>
      </c>
      <c r="B50" s="42" t="s">
        <v>73</v>
      </c>
      <c r="C50" s="49">
        <v>1241889</v>
      </c>
      <c r="D50" s="78">
        <v>39380</v>
      </c>
      <c r="E50" s="49">
        <f t="shared" si="13"/>
        <v>1281269</v>
      </c>
      <c r="F50" s="61">
        <v>2300229</v>
      </c>
      <c r="G50" s="38" t="s">
        <v>106</v>
      </c>
      <c r="H50" s="53">
        <v>250000</v>
      </c>
      <c r="I50" s="80">
        <v>39380</v>
      </c>
      <c r="J50" s="53">
        <f t="shared" si="14"/>
        <v>289380</v>
      </c>
    </row>
    <row r="51" spans="1:10" ht="27" customHeight="1" x14ac:dyDescent="0.25">
      <c r="A51" s="61">
        <v>1100230</v>
      </c>
      <c r="B51" s="42" t="s">
        <v>74</v>
      </c>
      <c r="C51" s="49">
        <v>305300</v>
      </c>
      <c r="D51" s="78">
        <v>114602</v>
      </c>
      <c r="E51" s="49">
        <f t="shared" si="13"/>
        <v>419902</v>
      </c>
      <c r="F51" s="61">
        <v>2300230</v>
      </c>
      <c r="G51" s="38" t="s">
        <v>107</v>
      </c>
      <c r="H51" s="53">
        <v>305300</v>
      </c>
      <c r="I51" s="80">
        <v>122707</v>
      </c>
      <c r="J51" s="53">
        <f t="shared" si="14"/>
        <v>428007</v>
      </c>
    </row>
    <row r="52" spans="1:10" ht="27" customHeight="1" x14ac:dyDescent="0.25">
      <c r="A52" s="61">
        <v>1100231</v>
      </c>
      <c r="B52" s="42" t="s">
        <v>75</v>
      </c>
      <c r="C52" s="49">
        <v>1048105</v>
      </c>
      <c r="D52" s="78">
        <v>321524</v>
      </c>
      <c r="E52" s="49">
        <f t="shared" si="13"/>
        <v>1369629</v>
      </c>
      <c r="F52" s="61">
        <v>2300231</v>
      </c>
      <c r="G52" s="38" t="s">
        <v>114</v>
      </c>
      <c r="H52" s="53">
        <v>1365408</v>
      </c>
      <c r="I52" s="80">
        <v>381714</v>
      </c>
      <c r="J52" s="53">
        <f t="shared" si="14"/>
        <v>1747122</v>
      </c>
    </row>
    <row r="53" spans="1:10" ht="27" customHeight="1" x14ac:dyDescent="0.25">
      <c r="A53" s="61">
        <v>1100241</v>
      </c>
      <c r="B53" s="45" t="s">
        <v>133</v>
      </c>
      <c r="C53" s="49"/>
      <c r="D53" s="78"/>
      <c r="E53" s="49">
        <f t="shared" si="13"/>
        <v>0</v>
      </c>
      <c r="F53" s="61">
        <v>2300241</v>
      </c>
      <c r="G53" s="38" t="s">
        <v>130</v>
      </c>
      <c r="H53" s="53">
        <v>50904</v>
      </c>
      <c r="I53" s="80">
        <v>99566</v>
      </c>
      <c r="J53" s="53">
        <f t="shared" si="14"/>
        <v>150470</v>
      </c>
    </row>
    <row r="54" spans="1:10" ht="27" customHeight="1" x14ac:dyDescent="0.25">
      <c r="A54" s="61">
        <v>1100242</v>
      </c>
      <c r="B54" s="42" t="s">
        <v>134</v>
      </c>
      <c r="C54" s="49"/>
      <c r="D54" s="78"/>
      <c r="E54" s="49">
        <f t="shared" si="13"/>
        <v>0</v>
      </c>
      <c r="F54" s="61">
        <v>2300242</v>
      </c>
      <c r="G54" s="38" t="s">
        <v>112</v>
      </c>
      <c r="H54" s="53"/>
      <c r="I54" s="80"/>
      <c r="J54" s="53">
        <f t="shared" si="14"/>
        <v>0</v>
      </c>
    </row>
    <row r="55" spans="1:10" ht="27" customHeight="1" x14ac:dyDescent="0.25">
      <c r="A55" s="61">
        <v>1100243</v>
      </c>
      <c r="B55" s="42" t="s">
        <v>135</v>
      </c>
      <c r="C55" s="49"/>
      <c r="D55" s="78"/>
      <c r="E55" s="49">
        <f t="shared" si="13"/>
        <v>0</v>
      </c>
      <c r="F55" s="61">
        <v>2300243</v>
      </c>
      <c r="G55" s="38" t="s">
        <v>115</v>
      </c>
      <c r="H55" s="53">
        <v>15673</v>
      </c>
      <c r="I55" s="80">
        <v>3780</v>
      </c>
      <c r="J55" s="53">
        <f t="shared" si="14"/>
        <v>19453</v>
      </c>
    </row>
    <row r="56" spans="1:10" ht="27" customHeight="1" x14ac:dyDescent="0.25">
      <c r="A56" s="61">
        <v>1100244</v>
      </c>
      <c r="B56" s="42" t="s">
        <v>136</v>
      </c>
      <c r="C56" s="49">
        <v>249300</v>
      </c>
      <c r="D56" s="78">
        <v>82430</v>
      </c>
      <c r="E56" s="49">
        <f t="shared" si="13"/>
        <v>331730</v>
      </c>
      <c r="F56" s="61">
        <v>2300244</v>
      </c>
      <c r="G56" s="38" t="s">
        <v>116</v>
      </c>
      <c r="H56" s="53">
        <v>101306</v>
      </c>
      <c r="I56" s="80">
        <v>251890</v>
      </c>
      <c r="J56" s="53">
        <f t="shared" si="14"/>
        <v>353196</v>
      </c>
    </row>
    <row r="57" spans="1:10" ht="27" customHeight="1" x14ac:dyDescent="0.25">
      <c r="A57" s="61">
        <v>1100245</v>
      </c>
      <c r="B57" s="42" t="s">
        <v>137</v>
      </c>
      <c r="C57" s="49">
        <v>950678</v>
      </c>
      <c r="D57" s="78">
        <v>239077</v>
      </c>
      <c r="E57" s="49">
        <f t="shared" si="13"/>
        <v>1189755</v>
      </c>
      <c r="F57" s="61">
        <v>2300245</v>
      </c>
      <c r="G57" s="38" t="s">
        <v>108</v>
      </c>
      <c r="H57" s="53">
        <v>1518834</v>
      </c>
      <c r="I57" s="80">
        <v>300546</v>
      </c>
      <c r="J57" s="53">
        <f t="shared" si="14"/>
        <v>1819380</v>
      </c>
    </row>
    <row r="58" spans="1:10" ht="27" customHeight="1" x14ac:dyDescent="0.25">
      <c r="A58" s="61">
        <v>1100246</v>
      </c>
      <c r="B58" s="42" t="s">
        <v>138</v>
      </c>
      <c r="C58" s="49">
        <v>3570</v>
      </c>
      <c r="D58" s="78">
        <v>780</v>
      </c>
      <c r="E58" s="49">
        <f t="shared" si="13"/>
        <v>4350</v>
      </c>
      <c r="F58" s="61">
        <v>2300246</v>
      </c>
      <c r="G58" s="38" t="s">
        <v>117</v>
      </c>
      <c r="H58" s="53">
        <v>3853</v>
      </c>
      <c r="I58" s="80">
        <v>1368</v>
      </c>
      <c r="J58" s="53">
        <f t="shared" si="14"/>
        <v>5221</v>
      </c>
    </row>
    <row r="59" spans="1:10" ht="27" customHeight="1" x14ac:dyDescent="0.25">
      <c r="A59" s="61">
        <v>1100247</v>
      </c>
      <c r="B59" s="46" t="s">
        <v>126</v>
      </c>
      <c r="C59" s="49">
        <v>69000</v>
      </c>
      <c r="D59" s="78">
        <v>18586</v>
      </c>
      <c r="E59" s="49">
        <f t="shared" si="13"/>
        <v>87586</v>
      </c>
      <c r="F59" s="61">
        <v>2300247</v>
      </c>
      <c r="G59" s="48" t="s">
        <v>264</v>
      </c>
      <c r="H59" s="53">
        <v>69217</v>
      </c>
      <c r="I59" s="80">
        <v>31851</v>
      </c>
      <c r="J59" s="53">
        <f t="shared" si="14"/>
        <v>101068</v>
      </c>
    </row>
    <row r="60" spans="1:10" ht="27" customHeight="1" x14ac:dyDescent="0.25">
      <c r="A60" s="61">
        <v>1100248</v>
      </c>
      <c r="B60" s="45" t="s">
        <v>127</v>
      </c>
      <c r="C60" s="49">
        <v>2224910</v>
      </c>
      <c r="D60" s="78">
        <v>680970</v>
      </c>
      <c r="E60" s="49">
        <f t="shared" si="13"/>
        <v>2905880</v>
      </c>
      <c r="F60" s="61">
        <v>2300248</v>
      </c>
      <c r="G60" s="47" t="s">
        <v>263</v>
      </c>
      <c r="H60" s="53">
        <v>1328106</v>
      </c>
      <c r="I60" s="80">
        <v>470198</v>
      </c>
      <c r="J60" s="53">
        <f t="shared" si="14"/>
        <v>1798304</v>
      </c>
    </row>
    <row r="61" spans="1:10" ht="27" customHeight="1" x14ac:dyDescent="0.25">
      <c r="A61" s="61">
        <v>1100249</v>
      </c>
      <c r="B61" s="42" t="s">
        <v>183</v>
      </c>
      <c r="C61" s="49">
        <v>1040509</v>
      </c>
      <c r="D61" s="78">
        <v>88801</v>
      </c>
      <c r="E61" s="49">
        <f t="shared" si="13"/>
        <v>1129310</v>
      </c>
      <c r="F61" s="61">
        <v>2300249</v>
      </c>
      <c r="G61" s="38" t="s">
        <v>186</v>
      </c>
      <c r="H61" s="53">
        <v>1277449</v>
      </c>
      <c r="I61" s="80">
        <v>251286</v>
      </c>
      <c r="J61" s="53">
        <f t="shared" si="14"/>
        <v>1528735</v>
      </c>
    </row>
    <row r="62" spans="1:10" ht="27" customHeight="1" x14ac:dyDescent="0.25">
      <c r="A62" s="61">
        <v>1100250</v>
      </c>
      <c r="B62" s="42" t="s">
        <v>139</v>
      </c>
      <c r="C62" s="49">
        <v>128901</v>
      </c>
      <c r="D62" s="78">
        <v>94414</v>
      </c>
      <c r="E62" s="49">
        <f t="shared" si="13"/>
        <v>223315</v>
      </c>
      <c r="F62" s="61">
        <v>2300250</v>
      </c>
      <c r="G62" s="38" t="s">
        <v>109</v>
      </c>
      <c r="H62" s="53">
        <v>6071</v>
      </c>
      <c r="I62" s="80">
        <v>217117</v>
      </c>
      <c r="J62" s="53">
        <f t="shared" si="14"/>
        <v>223188</v>
      </c>
    </row>
    <row r="63" spans="1:10" ht="27" customHeight="1" x14ac:dyDescent="0.25">
      <c r="A63" s="61">
        <v>1100251</v>
      </c>
      <c r="B63" s="42" t="s">
        <v>140</v>
      </c>
      <c r="C63" s="49"/>
      <c r="D63" s="78"/>
      <c r="E63" s="49">
        <f t="shared" si="13"/>
        <v>0</v>
      </c>
      <c r="F63" s="61">
        <v>2300251</v>
      </c>
      <c r="G63" s="38" t="s">
        <v>118</v>
      </c>
      <c r="H63" s="53"/>
      <c r="I63" s="80">
        <v>200</v>
      </c>
      <c r="J63" s="53">
        <f t="shared" si="14"/>
        <v>200</v>
      </c>
    </row>
    <row r="64" spans="1:10" ht="27" customHeight="1" x14ac:dyDescent="0.25">
      <c r="A64" s="61">
        <v>1100252</v>
      </c>
      <c r="B64" s="42" t="s">
        <v>141</v>
      </c>
      <c r="C64" s="49">
        <v>2228165</v>
      </c>
      <c r="D64" s="78">
        <v>1350968</v>
      </c>
      <c r="E64" s="49">
        <f t="shared" si="13"/>
        <v>3579133</v>
      </c>
      <c r="F64" s="61">
        <v>2300252</v>
      </c>
      <c r="G64" s="38" t="s">
        <v>119</v>
      </c>
      <c r="H64" s="53">
        <v>2145966</v>
      </c>
      <c r="I64" s="80">
        <v>-539379</v>
      </c>
      <c r="J64" s="53">
        <f t="shared" si="14"/>
        <v>1606587</v>
      </c>
    </row>
    <row r="65" spans="1:10" ht="27" customHeight="1" x14ac:dyDescent="0.25">
      <c r="A65" s="61">
        <v>1100253</v>
      </c>
      <c r="B65" s="42" t="s">
        <v>142</v>
      </c>
      <c r="C65" s="49">
        <v>1632378</v>
      </c>
      <c r="D65" s="78">
        <v>466791</v>
      </c>
      <c r="E65" s="49">
        <f t="shared" si="13"/>
        <v>2099169</v>
      </c>
      <c r="F65" s="61">
        <v>2300253</v>
      </c>
      <c r="G65" s="38" t="s">
        <v>120</v>
      </c>
      <c r="H65" s="53">
        <v>1266635</v>
      </c>
      <c r="I65" s="80">
        <v>254818</v>
      </c>
      <c r="J65" s="53">
        <f t="shared" si="14"/>
        <v>1521453</v>
      </c>
    </row>
    <row r="66" spans="1:10" ht="27" customHeight="1" x14ac:dyDescent="0.25">
      <c r="A66" s="61">
        <v>1100254</v>
      </c>
      <c r="B66" s="45" t="s">
        <v>129</v>
      </c>
      <c r="C66" s="49"/>
      <c r="D66" s="78">
        <v>34621</v>
      </c>
      <c r="E66" s="49">
        <f t="shared" si="13"/>
        <v>34621</v>
      </c>
      <c r="F66" s="61">
        <v>2300254</v>
      </c>
      <c r="G66" s="47" t="s">
        <v>131</v>
      </c>
      <c r="H66" s="53">
        <v>42000</v>
      </c>
      <c r="I66" s="80">
        <v>17301</v>
      </c>
      <c r="J66" s="53">
        <f t="shared" si="14"/>
        <v>59301</v>
      </c>
    </row>
    <row r="67" spans="1:10" ht="27" customHeight="1" x14ac:dyDescent="0.25">
      <c r="A67" s="61">
        <v>1100255</v>
      </c>
      <c r="B67" s="45" t="s">
        <v>143</v>
      </c>
      <c r="C67" s="49"/>
      <c r="D67" s="78"/>
      <c r="E67" s="49">
        <f t="shared" si="13"/>
        <v>0</v>
      </c>
      <c r="F67" s="61">
        <v>2300255</v>
      </c>
      <c r="G67" s="38" t="s">
        <v>124</v>
      </c>
      <c r="H67" s="53"/>
      <c r="I67" s="80">
        <v>24108</v>
      </c>
      <c r="J67" s="53">
        <f t="shared" si="14"/>
        <v>24108</v>
      </c>
    </row>
    <row r="68" spans="1:10" ht="27" customHeight="1" x14ac:dyDescent="0.25">
      <c r="A68" s="61">
        <v>1100256</v>
      </c>
      <c r="B68" s="42" t="s">
        <v>144</v>
      </c>
      <c r="C68" s="49"/>
      <c r="D68" s="78"/>
      <c r="E68" s="49">
        <f t="shared" si="13"/>
        <v>0</v>
      </c>
      <c r="F68" s="61">
        <v>2300256</v>
      </c>
      <c r="G68" s="38" t="s">
        <v>121</v>
      </c>
      <c r="H68" s="53"/>
      <c r="I68" s="80"/>
      <c r="J68" s="53">
        <f t="shared" si="14"/>
        <v>0</v>
      </c>
    </row>
    <row r="69" spans="1:10" ht="27" customHeight="1" x14ac:dyDescent="0.25">
      <c r="A69" s="61">
        <v>1100257</v>
      </c>
      <c r="B69" s="46" t="s">
        <v>128</v>
      </c>
      <c r="C69" s="49"/>
      <c r="D69" s="78"/>
      <c r="E69" s="49">
        <f t="shared" si="13"/>
        <v>0</v>
      </c>
      <c r="F69" s="61">
        <v>2300257</v>
      </c>
      <c r="G69" s="48" t="s">
        <v>132</v>
      </c>
      <c r="H69" s="53"/>
      <c r="I69" s="80"/>
      <c r="J69" s="53">
        <f t="shared" si="14"/>
        <v>0</v>
      </c>
    </row>
    <row r="70" spans="1:10" ht="27" customHeight="1" x14ac:dyDescent="0.25">
      <c r="A70" s="61">
        <v>1100258</v>
      </c>
      <c r="B70" s="42" t="s">
        <v>145</v>
      </c>
      <c r="C70" s="49">
        <v>390386</v>
      </c>
      <c r="D70" s="78">
        <v>-28767</v>
      </c>
      <c r="E70" s="49">
        <f t="shared" si="13"/>
        <v>361619</v>
      </c>
      <c r="F70" s="61">
        <v>2300258</v>
      </c>
      <c r="G70" s="38" t="s">
        <v>110</v>
      </c>
      <c r="H70" s="53">
        <v>390386</v>
      </c>
      <c r="I70" s="80">
        <v>-28767</v>
      </c>
      <c r="J70" s="53">
        <f t="shared" si="14"/>
        <v>361619</v>
      </c>
    </row>
    <row r="71" spans="1:10" ht="27" customHeight="1" x14ac:dyDescent="0.25">
      <c r="A71" s="61">
        <v>1100259</v>
      </c>
      <c r="B71" s="45" t="s">
        <v>146</v>
      </c>
      <c r="C71" s="49">
        <v>41895</v>
      </c>
      <c r="D71" s="78">
        <v>769</v>
      </c>
      <c r="E71" s="49">
        <f t="shared" si="13"/>
        <v>42664</v>
      </c>
      <c r="F71" s="61">
        <v>2300259</v>
      </c>
      <c r="G71" s="38" t="s">
        <v>125</v>
      </c>
      <c r="H71" s="53"/>
      <c r="I71" s="80"/>
      <c r="J71" s="53">
        <f t="shared" si="14"/>
        <v>0</v>
      </c>
    </row>
    <row r="72" spans="1:10" ht="27" customHeight="1" x14ac:dyDescent="0.25">
      <c r="A72" s="61">
        <v>1100260</v>
      </c>
      <c r="B72" s="42" t="s">
        <v>147</v>
      </c>
      <c r="C72" s="49"/>
      <c r="D72" s="78">
        <v>3000</v>
      </c>
      <c r="E72" s="49">
        <f t="shared" si="13"/>
        <v>3000</v>
      </c>
      <c r="F72" s="61">
        <v>2300260</v>
      </c>
      <c r="G72" s="38" t="s">
        <v>122</v>
      </c>
      <c r="H72" s="53"/>
      <c r="I72" s="80">
        <v>79709</v>
      </c>
      <c r="J72" s="53">
        <f t="shared" si="14"/>
        <v>79709</v>
      </c>
    </row>
    <row r="73" spans="1:10" ht="27" customHeight="1" x14ac:dyDescent="0.25">
      <c r="A73" s="61">
        <v>1100299</v>
      </c>
      <c r="B73" s="42" t="s">
        <v>148</v>
      </c>
      <c r="C73" s="49"/>
      <c r="D73" s="78">
        <v>356948</v>
      </c>
      <c r="E73" s="49">
        <f t="shared" si="13"/>
        <v>356948</v>
      </c>
      <c r="F73" s="61">
        <v>2300299</v>
      </c>
      <c r="G73" s="38" t="s">
        <v>123</v>
      </c>
      <c r="H73" s="53">
        <v>144496</v>
      </c>
      <c r="I73" s="80">
        <v>399760</v>
      </c>
      <c r="J73" s="53">
        <f t="shared" si="14"/>
        <v>544256</v>
      </c>
    </row>
    <row r="74" spans="1:10" ht="27" customHeight="1" x14ac:dyDescent="0.25">
      <c r="A74" s="61">
        <v>11003</v>
      </c>
      <c r="B74" s="41" t="s">
        <v>60</v>
      </c>
      <c r="C74" s="49">
        <v>719795</v>
      </c>
      <c r="D74" s="78">
        <v>3582932</v>
      </c>
      <c r="E74" s="49">
        <f t="shared" si="13"/>
        <v>4302727</v>
      </c>
      <c r="F74" s="61">
        <v>23003</v>
      </c>
      <c r="G74" s="36" t="s">
        <v>63</v>
      </c>
      <c r="H74" s="53">
        <v>767144</v>
      </c>
      <c r="I74" s="80">
        <v>3280005</v>
      </c>
      <c r="J74" s="53">
        <f t="shared" si="14"/>
        <v>4047149</v>
      </c>
    </row>
    <row r="75" spans="1:10" ht="27" customHeight="1" x14ac:dyDescent="0.25">
      <c r="A75" s="61">
        <v>11006</v>
      </c>
      <c r="B75" s="44" t="s">
        <v>184</v>
      </c>
      <c r="C75" s="51">
        <f>SUM(C76:C77)</f>
        <v>686293</v>
      </c>
      <c r="D75" s="79">
        <f t="shared" ref="D75:E75" si="17">SUM(D76:D77)</f>
        <v>0</v>
      </c>
      <c r="E75" s="51">
        <f t="shared" si="17"/>
        <v>686293</v>
      </c>
      <c r="F75" s="61">
        <v>23006</v>
      </c>
      <c r="G75" s="41" t="s">
        <v>187</v>
      </c>
      <c r="H75" s="55">
        <f>SUM(H76:H77)</f>
        <v>1102887</v>
      </c>
      <c r="I75" s="83">
        <f t="shared" ref="I75:J75" si="18">SUM(I76:I77)</f>
        <v>0</v>
      </c>
      <c r="J75" s="55">
        <f t="shared" si="18"/>
        <v>1102887</v>
      </c>
    </row>
    <row r="76" spans="1:10" ht="27" customHeight="1" x14ac:dyDescent="0.25">
      <c r="A76" s="61">
        <v>1100601</v>
      </c>
      <c r="B76" s="43" t="s">
        <v>81</v>
      </c>
      <c r="C76" s="51">
        <v>257611</v>
      </c>
      <c r="D76" s="81"/>
      <c r="E76" s="49">
        <f t="shared" si="13"/>
        <v>257611</v>
      </c>
      <c r="F76" s="61">
        <v>2300601</v>
      </c>
      <c r="G76" s="37" t="s">
        <v>83</v>
      </c>
      <c r="H76" s="55">
        <v>24500</v>
      </c>
      <c r="I76" s="83"/>
      <c r="J76" s="53">
        <f t="shared" si="14"/>
        <v>24500</v>
      </c>
    </row>
    <row r="77" spans="1:10" ht="27" customHeight="1" x14ac:dyDescent="0.25">
      <c r="A77" s="61">
        <v>1100602</v>
      </c>
      <c r="B77" s="43" t="s">
        <v>82</v>
      </c>
      <c r="C77" s="51">
        <v>428682</v>
      </c>
      <c r="D77" s="81"/>
      <c r="E77" s="49">
        <f t="shared" si="13"/>
        <v>428682</v>
      </c>
      <c r="F77" s="61">
        <v>2300602</v>
      </c>
      <c r="G77" s="37" t="s">
        <v>84</v>
      </c>
      <c r="H77" s="55">
        <v>1078387</v>
      </c>
      <c r="I77" s="83"/>
      <c r="J77" s="53">
        <f t="shared" si="14"/>
        <v>1078387</v>
      </c>
    </row>
    <row r="78" spans="1:10" ht="27" customHeight="1" x14ac:dyDescent="0.25">
      <c r="A78" s="61">
        <v>11008</v>
      </c>
      <c r="B78" s="44" t="s">
        <v>185</v>
      </c>
      <c r="C78" s="55">
        <v>400000</v>
      </c>
      <c r="D78" s="83">
        <v>1410</v>
      </c>
      <c r="E78" s="49">
        <f t="shared" si="13"/>
        <v>401410</v>
      </c>
      <c r="F78" s="61"/>
      <c r="G78" s="34"/>
      <c r="H78" s="55"/>
      <c r="I78" s="83"/>
      <c r="J78" s="53">
        <f t="shared" si="14"/>
        <v>0</v>
      </c>
    </row>
    <row r="79" spans="1:10" ht="27" customHeight="1" x14ac:dyDescent="0.25">
      <c r="A79" s="61">
        <v>11009</v>
      </c>
      <c r="B79" s="44" t="s">
        <v>9</v>
      </c>
      <c r="C79" s="55">
        <f>SUM(C80:C82)</f>
        <v>188560</v>
      </c>
      <c r="D79" s="83">
        <f t="shared" ref="D79:E79" si="19">SUM(D80:D82)</f>
        <v>-8945</v>
      </c>
      <c r="E79" s="55">
        <f t="shared" si="19"/>
        <v>179615</v>
      </c>
      <c r="F79" s="61">
        <v>23008</v>
      </c>
      <c r="G79" s="44" t="s">
        <v>17</v>
      </c>
      <c r="H79" s="55"/>
      <c r="I79" s="83"/>
      <c r="J79" s="53">
        <f t="shared" si="14"/>
        <v>0</v>
      </c>
    </row>
    <row r="80" spans="1:10" ht="27" customHeight="1" x14ac:dyDescent="0.25">
      <c r="A80" s="61">
        <v>110090102</v>
      </c>
      <c r="B80" s="34" t="s">
        <v>85</v>
      </c>
      <c r="C80" s="55">
        <v>179800</v>
      </c>
      <c r="D80" s="83">
        <v>-8945</v>
      </c>
      <c r="E80" s="49">
        <f t="shared" si="13"/>
        <v>170855</v>
      </c>
      <c r="F80" s="61"/>
      <c r="G80" s="34"/>
      <c r="H80" s="55"/>
      <c r="I80" s="83"/>
      <c r="J80" s="53">
        <f t="shared" si="14"/>
        <v>0</v>
      </c>
    </row>
    <row r="81" spans="1:10" ht="27" customHeight="1" x14ac:dyDescent="0.25">
      <c r="A81" s="61">
        <v>110090103</v>
      </c>
      <c r="B81" s="34" t="s">
        <v>86</v>
      </c>
      <c r="C81" s="55">
        <v>8760</v>
      </c>
      <c r="D81" s="84"/>
      <c r="E81" s="49">
        <f t="shared" si="13"/>
        <v>8760</v>
      </c>
      <c r="F81" s="61"/>
      <c r="G81" s="34"/>
      <c r="H81" s="55"/>
      <c r="I81" s="83"/>
      <c r="J81" s="53">
        <f t="shared" si="14"/>
        <v>0</v>
      </c>
    </row>
    <row r="82" spans="1:10" ht="27" customHeight="1" x14ac:dyDescent="0.25">
      <c r="A82" s="61">
        <v>110090199</v>
      </c>
      <c r="B82" s="34" t="s">
        <v>87</v>
      </c>
      <c r="C82" s="55"/>
      <c r="D82" s="83"/>
      <c r="E82" s="49">
        <f>SUM(C82:D82)</f>
        <v>0</v>
      </c>
      <c r="F82" s="61"/>
      <c r="G82" s="34"/>
      <c r="H82" s="55"/>
      <c r="I82" s="83"/>
      <c r="J82" s="53">
        <f t="shared" si="14"/>
        <v>0</v>
      </c>
    </row>
    <row r="83" spans="1:10" ht="27" customHeight="1" x14ac:dyDescent="0.25">
      <c r="A83" s="61">
        <v>105</v>
      </c>
      <c r="B83" s="44" t="s">
        <v>14</v>
      </c>
      <c r="C83" s="55">
        <f>C84</f>
        <v>3600000</v>
      </c>
      <c r="D83" s="83">
        <f t="shared" ref="D83:E84" si="20">D84</f>
        <v>3005000</v>
      </c>
      <c r="E83" s="55">
        <f t="shared" si="20"/>
        <v>6605000</v>
      </c>
      <c r="F83" s="61">
        <v>231</v>
      </c>
      <c r="G83" s="44" t="s">
        <v>15</v>
      </c>
      <c r="H83" s="55">
        <f>SUM(H84:H87)</f>
        <v>254176</v>
      </c>
      <c r="I83" s="83">
        <f t="shared" ref="I83:J83" si="21">SUM(I84:I87)</f>
        <v>1280000</v>
      </c>
      <c r="J83" s="55">
        <f t="shared" si="21"/>
        <v>1534176</v>
      </c>
    </row>
    <row r="84" spans="1:10" ht="27" customHeight="1" x14ac:dyDescent="0.25">
      <c r="A84" s="61">
        <v>10504</v>
      </c>
      <c r="B84" s="44" t="s">
        <v>55</v>
      </c>
      <c r="C84" s="55">
        <f>C85</f>
        <v>3600000</v>
      </c>
      <c r="D84" s="83">
        <f t="shared" si="20"/>
        <v>3005000</v>
      </c>
      <c r="E84" s="55">
        <f t="shared" si="20"/>
        <v>6605000</v>
      </c>
      <c r="F84" s="61">
        <v>2310301</v>
      </c>
      <c r="G84" s="34" t="s">
        <v>189</v>
      </c>
      <c r="H84" s="55">
        <v>253800</v>
      </c>
      <c r="I84" s="83">
        <v>1280000</v>
      </c>
      <c r="J84" s="53">
        <f t="shared" si="14"/>
        <v>1533800</v>
      </c>
    </row>
    <row r="85" spans="1:10" ht="27" customHeight="1" x14ac:dyDescent="0.25">
      <c r="A85" s="61">
        <v>1050401</v>
      </c>
      <c r="B85" s="44" t="s">
        <v>56</v>
      </c>
      <c r="C85" s="55">
        <f>SUM(C86:C89)</f>
        <v>3600000</v>
      </c>
      <c r="D85" s="83">
        <f t="shared" ref="D85:E85" si="22">SUM(D86:D89)</f>
        <v>3005000</v>
      </c>
      <c r="E85" s="55">
        <f t="shared" si="22"/>
        <v>6605000</v>
      </c>
      <c r="F85" s="61">
        <v>2310302</v>
      </c>
      <c r="G85" s="34" t="s">
        <v>188</v>
      </c>
      <c r="H85" s="55">
        <v>76</v>
      </c>
      <c r="I85" s="83"/>
      <c r="J85" s="53">
        <f t="shared" si="14"/>
        <v>76</v>
      </c>
    </row>
    <row r="86" spans="1:10" ht="27" customHeight="1" x14ac:dyDescent="0.25">
      <c r="A86" s="61">
        <v>105040101</v>
      </c>
      <c r="B86" s="34" t="s">
        <v>89</v>
      </c>
      <c r="C86" s="55">
        <v>3499000</v>
      </c>
      <c r="D86" s="83">
        <v>3005000</v>
      </c>
      <c r="E86" s="49">
        <f t="shared" si="13"/>
        <v>6504000</v>
      </c>
      <c r="F86" s="61">
        <v>2310303</v>
      </c>
      <c r="G86" s="34" t="s">
        <v>149</v>
      </c>
      <c r="H86" s="55">
        <v>300</v>
      </c>
      <c r="I86" s="83">
        <v>0</v>
      </c>
      <c r="J86" s="53">
        <f t="shared" si="14"/>
        <v>300</v>
      </c>
    </row>
    <row r="87" spans="1:10" ht="27" customHeight="1" x14ac:dyDescent="0.25">
      <c r="A87" s="61">
        <v>105040102</v>
      </c>
      <c r="B87" s="34" t="s">
        <v>90</v>
      </c>
      <c r="C87" s="83">
        <v>10942</v>
      </c>
      <c r="D87" s="83"/>
      <c r="E87" s="49">
        <f t="shared" si="13"/>
        <v>10942</v>
      </c>
      <c r="F87" s="61">
        <v>2310399</v>
      </c>
      <c r="G87" s="34" t="s">
        <v>190</v>
      </c>
      <c r="H87" s="55"/>
      <c r="I87" s="83"/>
      <c r="J87" s="53">
        <f t="shared" si="14"/>
        <v>0</v>
      </c>
    </row>
    <row r="88" spans="1:10" ht="27" customHeight="1" x14ac:dyDescent="0.25">
      <c r="A88" s="61">
        <v>105040103</v>
      </c>
      <c r="B88" s="34" t="s">
        <v>91</v>
      </c>
      <c r="C88" s="83">
        <v>89450</v>
      </c>
      <c r="D88" s="83"/>
      <c r="E88" s="49">
        <f t="shared" si="13"/>
        <v>89450</v>
      </c>
      <c r="F88" s="61"/>
      <c r="G88" s="34"/>
      <c r="H88" s="55"/>
      <c r="I88" s="83"/>
      <c r="J88" s="53"/>
    </row>
    <row r="89" spans="1:10" ht="27" customHeight="1" x14ac:dyDescent="0.25">
      <c r="A89" s="61">
        <v>105040104</v>
      </c>
      <c r="B89" s="34" t="s">
        <v>182</v>
      </c>
      <c r="C89" s="83">
        <v>608</v>
      </c>
      <c r="D89" s="83"/>
      <c r="E89" s="49">
        <f t="shared" si="13"/>
        <v>608</v>
      </c>
      <c r="F89" s="61"/>
      <c r="G89" s="34"/>
      <c r="H89" s="55"/>
      <c r="I89" s="83"/>
      <c r="J89" s="53"/>
    </row>
    <row r="90" spans="1:10" ht="27" customHeight="1" x14ac:dyDescent="0.25">
      <c r="A90" s="60"/>
      <c r="B90" s="44"/>
      <c r="C90" s="55"/>
      <c r="D90" s="83"/>
      <c r="E90" s="49"/>
      <c r="F90" s="61">
        <v>23011</v>
      </c>
      <c r="G90" s="44" t="s">
        <v>16</v>
      </c>
      <c r="H90" s="55">
        <f>SUM(H91:H94)</f>
        <v>2806000</v>
      </c>
      <c r="I90" s="83">
        <f t="shared" ref="I90:J90" si="23">SUM(I91:I94)</f>
        <v>1751000</v>
      </c>
      <c r="J90" s="55">
        <f t="shared" si="23"/>
        <v>4557000</v>
      </c>
    </row>
    <row r="91" spans="1:10" ht="27" customHeight="1" x14ac:dyDescent="0.25">
      <c r="A91" s="60"/>
      <c r="B91" s="44"/>
      <c r="C91" s="55"/>
      <c r="D91" s="83"/>
      <c r="E91" s="49"/>
      <c r="F91" s="61">
        <v>2301101</v>
      </c>
      <c r="G91" s="34" t="s">
        <v>191</v>
      </c>
      <c r="H91" s="55">
        <v>2705608</v>
      </c>
      <c r="I91" s="83">
        <v>1751000</v>
      </c>
      <c r="J91" s="53">
        <f t="shared" ref="J91:J97" si="24">SUM(H91:I91)</f>
        <v>4456608</v>
      </c>
    </row>
    <row r="92" spans="1:10" ht="27" customHeight="1" x14ac:dyDescent="0.25">
      <c r="A92" s="60"/>
      <c r="B92" s="44"/>
      <c r="C92" s="55"/>
      <c r="D92" s="83"/>
      <c r="E92" s="49"/>
      <c r="F92" s="61">
        <v>2301102</v>
      </c>
      <c r="G92" s="34" t="s">
        <v>192</v>
      </c>
      <c r="H92" s="83">
        <v>10942</v>
      </c>
      <c r="I92" s="83"/>
      <c r="J92" s="53">
        <f t="shared" si="24"/>
        <v>10942</v>
      </c>
    </row>
    <row r="93" spans="1:10" ht="27" customHeight="1" x14ac:dyDescent="0.25">
      <c r="A93" s="60"/>
      <c r="B93" s="44"/>
      <c r="C93" s="55"/>
      <c r="D93" s="83"/>
      <c r="E93" s="49"/>
      <c r="F93" s="61">
        <v>2301103</v>
      </c>
      <c r="G93" s="34" t="s">
        <v>193</v>
      </c>
      <c r="H93" s="83">
        <v>89450</v>
      </c>
      <c r="I93" s="83"/>
      <c r="J93" s="53">
        <f t="shared" si="24"/>
        <v>89450</v>
      </c>
    </row>
    <row r="94" spans="1:10" ht="27" customHeight="1" x14ac:dyDescent="0.25">
      <c r="A94" s="60"/>
      <c r="B94" s="44"/>
      <c r="C94" s="55"/>
      <c r="D94" s="83"/>
      <c r="E94" s="49"/>
      <c r="F94" s="61">
        <v>2301104</v>
      </c>
      <c r="G94" s="34" t="s">
        <v>194</v>
      </c>
      <c r="H94" s="55"/>
      <c r="I94" s="83"/>
      <c r="J94" s="53">
        <f t="shared" si="24"/>
        <v>0</v>
      </c>
    </row>
    <row r="95" spans="1:10" ht="27" customHeight="1" x14ac:dyDescent="0.25">
      <c r="A95" s="60"/>
      <c r="B95" s="44"/>
      <c r="C95" s="55"/>
      <c r="D95" s="83"/>
      <c r="E95" s="49"/>
      <c r="F95" s="61">
        <v>23013</v>
      </c>
      <c r="G95" s="44" t="s">
        <v>265</v>
      </c>
      <c r="H95" s="55"/>
      <c r="I95" s="83">
        <v>2000</v>
      </c>
      <c r="J95" s="53">
        <f t="shared" si="24"/>
        <v>2000</v>
      </c>
    </row>
    <row r="96" spans="1:10" ht="27" customHeight="1" x14ac:dyDescent="0.25">
      <c r="A96" s="61">
        <v>11015</v>
      </c>
      <c r="B96" s="44" t="s">
        <v>57</v>
      </c>
      <c r="C96" s="55">
        <v>555167</v>
      </c>
      <c r="D96" s="83"/>
      <c r="E96" s="49">
        <f t="shared" ref="E96" si="25">SUM(C96:D96)</f>
        <v>555167</v>
      </c>
      <c r="F96" s="61">
        <v>23015</v>
      </c>
      <c r="G96" s="44" t="s">
        <v>153</v>
      </c>
      <c r="H96" s="55"/>
      <c r="I96" s="83">
        <v>9155</v>
      </c>
      <c r="J96" s="53">
        <f t="shared" si="24"/>
        <v>9155</v>
      </c>
    </row>
    <row r="97" spans="1:10" ht="27" customHeight="1" x14ac:dyDescent="0.25">
      <c r="A97" s="60"/>
      <c r="B97" s="44"/>
      <c r="C97" s="55"/>
      <c r="D97" s="83"/>
      <c r="E97" s="49"/>
      <c r="F97" s="61">
        <v>23009</v>
      </c>
      <c r="G97" s="44" t="s">
        <v>113</v>
      </c>
      <c r="H97" s="55"/>
      <c r="I97" s="83"/>
      <c r="J97" s="53">
        <f t="shared" si="24"/>
        <v>0</v>
      </c>
    </row>
    <row r="98" spans="1:10" ht="27" customHeight="1" x14ac:dyDescent="0.25">
      <c r="A98" s="60"/>
      <c r="B98" s="34"/>
      <c r="C98" s="55"/>
      <c r="D98" s="83"/>
      <c r="E98" s="49"/>
      <c r="F98" s="61"/>
      <c r="G98" s="34"/>
      <c r="H98" s="55"/>
      <c r="I98" s="83"/>
      <c r="J98" s="53">
        <f t="shared" ref="J98" si="26">SUM(H98:I98)</f>
        <v>0</v>
      </c>
    </row>
    <row r="99" spans="1:10" ht="27" customHeight="1" x14ac:dyDescent="0.25">
      <c r="A99" s="60"/>
      <c r="B99" s="32" t="s">
        <v>3</v>
      </c>
      <c r="C99" s="56">
        <f>SUM(C30:C31)</f>
        <v>33084197</v>
      </c>
      <c r="D99" s="85">
        <f t="shared" ref="D99:E99" si="27">SUM(D30:D31)</f>
        <v>12875121</v>
      </c>
      <c r="E99" s="56">
        <f t="shared" si="27"/>
        <v>45959318</v>
      </c>
      <c r="F99" s="61"/>
      <c r="G99" s="32" t="s">
        <v>2</v>
      </c>
      <c r="H99" s="56">
        <f>SUM(H30:H31)</f>
        <v>33084197</v>
      </c>
      <c r="I99" s="85">
        <f t="shared" ref="I99:J99" si="28">SUM(I30:I31)</f>
        <v>12875121</v>
      </c>
      <c r="J99" s="56">
        <f t="shared" si="28"/>
        <v>45959318</v>
      </c>
    </row>
    <row r="105" spans="1:10" x14ac:dyDescent="0.25">
      <c r="I105" s="39">
        <f>E99-J99</f>
        <v>0</v>
      </c>
    </row>
    <row r="107" spans="1:10" x14ac:dyDescent="0.25">
      <c r="I107" s="40"/>
    </row>
    <row r="108" spans="1:10" x14ac:dyDescent="0.25">
      <c r="H108" s="91"/>
      <c r="I108" s="91"/>
    </row>
    <row r="109" spans="1:10" x14ac:dyDescent="0.25">
      <c r="I109" s="40"/>
    </row>
  </sheetData>
  <mergeCells count="5">
    <mergeCell ref="H3:J3"/>
    <mergeCell ref="H108:I108"/>
    <mergeCell ref="A4:E4"/>
    <mergeCell ref="F4:J4"/>
    <mergeCell ref="A2:J2"/>
  </mergeCells>
  <phoneticPr fontId="3" type="noConversion"/>
  <printOptions horizontalCentered="1"/>
  <pageMargins left="0.31496062992125984" right="0.31496062992125984" top="0.43307086614173229" bottom="0.43307086614173229" header="0.23622047244094491" footer="0.19685039370078741"/>
  <pageSetup paperSize="9" scale="72" fitToHeight="10" orientation="landscape" useFirstPageNumber="1" r:id="rId1"/>
  <headerFooter>
    <oddFooter>&amp;C&amp;14- &amp;P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0"/>
  <sheetViews>
    <sheetView showGridLines="0" showZeros="0" zoomScaleNormal="100" workbookViewId="0">
      <selection activeCell="A8" sqref="A8"/>
    </sheetView>
  </sheetViews>
  <sheetFormatPr defaultColWidth="9.109375" defaultRowHeight="16.3" x14ac:dyDescent="0.25"/>
  <cols>
    <col min="1" max="1" width="9.109375" style="1"/>
    <col min="2" max="2" width="28.77734375" style="1" customWidth="1"/>
    <col min="3" max="5" width="11.77734375" style="1" customWidth="1"/>
    <col min="6" max="6" width="11.33203125" style="1" customWidth="1"/>
    <col min="7" max="7" width="28.77734375" style="1" customWidth="1"/>
    <col min="8" max="10" width="11.77734375" style="1" customWidth="1"/>
    <col min="11" max="11" width="15.77734375" style="1" customWidth="1"/>
    <col min="12" max="12" width="9.109375" style="1"/>
    <col min="13" max="13" width="28.109375" style="1" customWidth="1"/>
    <col min="14" max="16384" width="9.109375" style="1"/>
  </cols>
  <sheetData>
    <row r="1" spans="1:15" ht="35.5" customHeight="1" x14ac:dyDescent="0.25">
      <c r="B1" s="94" t="s">
        <v>151</v>
      </c>
      <c r="C1" s="94"/>
      <c r="D1" s="94"/>
      <c r="E1" s="94"/>
      <c r="F1" s="94"/>
      <c r="G1" s="94"/>
      <c r="H1" s="94"/>
      <c r="I1" s="94"/>
      <c r="J1" s="94"/>
    </row>
    <row r="2" spans="1:15" ht="18.7" customHeight="1" x14ac:dyDescent="0.25">
      <c r="B2" s="95"/>
      <c r="C2" s="95"/>
      <c r="D2" s="95"/>
      <c r="E2" s="95"/>
      <c r="F2" s="95"/>
      <c r="G2" s="95"/>
      <c r="H2" s="95"/>
      <c r="I2" s="2"/>
      <c r="J2" s="4" t="s">
        <v>8</v>
      </c>
    </row>
    <row r="3" spans="1:15" ht="24.8" customHeight="1" x14ac:dyDescent="0.25">
      <c r="A3" s="96" t="s">
        <v>199</v>
      </c>
      <c r="B3" s="97"/>
      <c r="C3" s="97"/>
      <c r="D3" s="97"/>
      <c r="E3" s="98"/>
      <c r="F3" s="96" t="s">
        <v>198</v>
      </c>
      <c r="G3" s="97"/>
      <c r="H3" s="97"/>
      <c r="I3" s="97"/>
      <c r="J3" s="98"/>
    </row>
    <row r="4" spans="1:15" ht="34.5" customHeight="1" x14ac:dyDescent="0.25">
      <c r="A4" s="58" t="s">
        <v>195</v>
      </c>
      <c r="B4" s="58" t="s">
        <v>196</v>
      </c>
      <c r="C4" s="9" t="s">
        <v>266</v>
      </c>
      <c r="D4" s="10" t="s">
        <v>214</v>
      </c>
      <c r="E4" s="9" t="s">
        <v>267</v>
      </c>
      <c r="F4" s="58" t="s">
        <v>195</v>
      </c>
      <c r="G4" s="58" t="s">
        <v>196</v>
      </c>
      <c r="H4" s="87" t="s">
        <v>266</v>
      </c>
      <c r="I4" s="10" t="s">
        <v>214</v>
      </c>
      <c r="J4" s="87" t="s">
        <v>267</v>
      </c>
    </row>
    <row r="5" spans="1:15" ht="26.5" customHeight="1" x14ac:dyDescent="0.25">
      <c r="A5" s="71">
        <v>1030129</v>
      </c>
      <c r="B5" s="66" t="s">
        <v>200</v>
      </c>
      <c r="C5" s="8">
        <v>1500</v>
      </c>
      <c r="D5" s="8">
        <v>-1000</v>
      </c>
      <c r="E5" s="8">
        <f>SUM(C5:D5)</f>
        <v>500</v>
      </c>
      <c r="F5" s="65">
        <v>207</v>
      </c>
      <c r="G5" s="66" t="s">
        <v>201</v>
      </c>
      <c r="H5" s="8">
        <v>2518</v>
      </c>
      <c r="I5" s="8"/>
      <c r="J5" s="8">
        <f>SUM(H5:I5)</f>
        <v>2518</v>
      </c>
    </row>
    <row r="6" spans="1:15" ht="26.5" customHeight="1" x14ac:dyDescent="0.25">
      <c r="A6" s="71">
        <v>1030147</v>
      </c>
      <c r="B6" s="66" t="s">
        <v>202</v>
      </c>
      <c r="C6" s="8">
        <v>7500</v>
      </c>
      <c r="D6" s="8"/>
      <c r="E6" s="8">
        <f t="shared" ref="E6:E10" si="0">SUM(C6:D6)</f>
        <v>7500</v>
      </c>
      <c r="F6" s="65">
        <v>212</v>
      </c>
      <c r="G6" s="66" t="s">
        <v>203</v>
      </c>
      <c r="H6" s="8">
        <v>5616</v>
      </c>
      <c r="I6" s="8">
        <v>-3531</v>
      </c>
      <c r="J6" s="8">
        <f t="shared" ref="J6:J10" si="1">SUM(H6:I6)</f>
        <v>2085</v>
      </c>
    </row>
    <row r="7" spans="1:15" ht="26.5" customHeight="1" x14ac:dyDescent="0.25">
      <c r="A7" s="71">
        <v>1030159</v>
      </c>
      <c r="B7" s="66" t="s">
        <v>204</v>
      </c>
      <c r="C7" s="8">
        <v>800000</v>
      </c>
      <c r="D7" s="8">
        <v>-540000</v>
      </c>
      <c r="E7" s="8">
        <f t="shared" si="0"/>
        <v>260000</v>
      </c>
      <c r="F7" s="65">
        <v>214</v>
      </c>
      <c r="G7" s="66" t="s">
        <v>205</v>
      </c>
      <c r="H7" s="8">
        <v>774143</v>
      </c>
      <c r="I7" s="8">
        <v>-463360</v>
      </c>
      <c r="J7" s="8">
        <f t="shared" si="1"/>
        <v>310783</v>
      </c>
      <c r="K7" s="76"/>
    </row>
    <row r="8" spans="1:15" ht="28.55" customHeight="1" x14ac:dyDescent="0.25">
      <c r="A8" s="71">
        <v>1030180</v>
      </c>
      <c r="B8" s="72" t="s">
        <v>206</v>
      </c>
      <c r="C8" s="8">
        <v>28550</v>
      </c>
      <c r="D8" s="8"/>
      <c r="E8" s="8">
        <f t="shared" si="0"/>
        <v>28550</v>
      </c>
      <c r="F8" s="65">
        <v>229</v>
      </c>
      <c r="G8" s="66" t="s">
        <v>207</v>
      </c>
      <c r="H8" s="8">
        <v>268305</v>
      </c>
      <c r="I8" s="8">
        <v>-77894</v>
      </c>
      <c r="J8" s="8">
        <f t="shared" si="1"/>
        <v>190411</v>
      </c>
      <c r="M8" s="88"/>
    </row>
    <row r="9" spans="1:15" ht="26.5" customHeight="1" x14ac:dyDescent="0.25">
      <c r="A9" s="71">
        <v>1030155</v>
      </c>
      <c r="B9" s="66" t="s">
        <v>208</v>
      </c>
      <c r="C9" s="8">
        <v>60000</v>
      </c>
      <c r="D9" s="8"/>
      <c r="E9" s="8">
        <f t="shared" si="0"/>
        <v>60000</v>
      </c>
      <c r="F9" s="65">
        <v>232</v>
      </c>
      <c r="G9" s="66" t="s">
        <v>209</v>
      </c>
      <c r="H9" s="8">
        <v>22000</v>
      </c>
      <c r="I9" s="8"/>
      <c r="J9" s="8">
        <f t="shared" si="1"/>
        <v>22000</v>
      </c>
    </row>
    <row r="10" spans="1:15" ht="26.5" customHeight="1" x14ac:dyDescent="0.25">
      <c r="A10" s="71">
        <v>1030199</v>
      </c>
      <c r="B10" s="66" t="s">
        <v>210</v>
      </c>
      <c r="C10" s="8">
        <v>22000</v>
      </c>
      <c r="D10" s="8"/>
      <c r="E10" s="8">
        <f t="shared" si="0"/>
        <v>22000</v>
      </c>
      <c r="F10" s="65">
        <v>233</v>
      </c>
      <c r="G10" s="68" t="s">
        <v>211</v>
      </c>
      <c r="H10" s="8"/>
      <c r="I10" s="8">
        <v>330</v>
      </c>
      <c r="J10" s="8">
        <f t="shared" si="1"/>
        <v>330</v>
      </c>
    </row>
    <row r="11" spans="1:15" ht="26.5" customHeight="1" x14ac:dyDescent="0.25">
      <c r="A11" s="71"/>
      <c r="B11" s="66"/>
      <c r="C11" s="67"/>
      <c r="D11" s="67"/>
      <c r="E11" s="67"/>
      <c r="F11" s="65"/>
      <c r="G11" s="68"/>
      <c r="H11" s="69"/>
      <c r="I11" s="67"/>
      <c r="J11" s="67"/>
    </row>
    <row r="12" spans="1:15" ht="26.5" customHeight="1" x14ac:dyDescent="0.25">
      <c r="A12" s="71"/>
      <c r="B12" s="58" t="s">
        <v>212</v>
      </c>
      <c r="C12" s="8">
        <f>SUM(C5:C10)</f>
        <v>919550</v>
      </c>
      <c r="D12" s="8">
        <f>SUM(D5:D10)</f>
        <v>-541000</v>
      </c>
      <c r="E12" s="8">
        <f>SUM(E5:E10)</f>
        <v>378550</v>
      </c>
      <c r="F12" s="65"/>
      <c r="G12" s="58" t="s">
        <v>213</v>
      </c>
      <c r="H12" s="8">
        <f>SUM(H5:H10)</f>
        <v>1072582</v>
      </c>
      <c r="I12" s="8">
        <f>SUM(I5:I10)</f>
        <v>-544455</v>
      </c>
      <c r="J12" s="8">
        <f>SUM(J5:J10)</f>
        <v>528127</v>
      </c>
    </row>
    <row r="13" spans="1:15" ht="26.5" customHeight="1" x14ac:dyDescent="0.25">
      <c r="A13" s="70">
        <v>1100401</v>
      </c>
      <c r="B13" s="11" t="s">
        <v>230</v>
      </c>
      <c r="C13" s="8">
        <v>521536</v>
      </c>
      <c r="D13" s="8">
        <v>-9284</v>
      </c>
      <c r="E13" s="8">
        <f t="shared" ref="E13:E20" si="2">SUM(C13:D13)</f>
        <v>512252</v>
      </c>
      <c r="F13" s="71">
        <v>2300401</v>
      </c>
      <c r="G13" s="11" t="s">
        <v>232</v>
      </c>
      <c r="H13" s="8">
        <v>387553</v>
      </c>
      <c r="I13" s="8">
        <v>23347</v>
      </c>
      <c r="J13" s="8">
        <f>SUM(H13:I13)</f>
        <v>410900</v>
      </c>
      <c r="M13" s="6"/>
      <c r="N13" s="6"/>
      <c r="O13" s="3"/>
    </row>
    <row r="14" spans="1:15" ht="26.5" customHeight="1" x14ac:dyDescent="0.25">
      <c r="A14" s="70">
        <v>1100402</v>
      </c>
      <c r="B14" s="11" t="s">
        <v>231</v>
      </c>
      <c r="C14" s="8"/>
      <c r="D14" s="8"/>
      <c r="E14" s="8">
        <f t="shared" si="2"/>
        <v>0</v>
      </c>
      <c r="F14" s="71">
        <v>2300402</v>
      </c>
      <c r="G14" s="11" t="s">
        <v>233</v>
      </c>
      <c r="H14" s="8"/>
      <c r="I14" s="8"/>
      <c r="J14" s="8">
        <f t="shared" ref="J14:J19" si="3">SUM(H14:I14)</f>
        <v>0</v>
      </c>
      <c r="M14" s="7"/>
      <c r="N14" s="3"/>
      <c r="O14" s="3"/>
    </row>
    <row r="15" spans="1:15" ht="26.5" customHeight="1" x14ac:dyDescent="0.25">
      <c r="A15" s="70">
        <v>1100403</v>
      </c>
      <c r="B15" s="11" t="s">
        <v>216</v>
      </c>
      <c r="C15" s="8">
        <v>1670000</v>
      </c>
      <c r="D15" s="8"/>
      <c r="E15" s="8">
        <f t="shared" si="2"/>
        <v>1670000</v>
      </c>
      <c r="F15" s="71">
        <v>2300403</v>
      </c>
      <c r="G15" s="11" t="s">
        <v>217</v>
      </c>
      <c r="H15" s="8">
        <v>1670000</v>
      </c>
      <c r="I15" s="8"/>
      <c r="J15" s="8">
        <f t="shared" si="3"/>
        <v>1670000</v>
      </c>
      <c r="M15" s="3"/>
      <c r="N15" s="3"/>
      <c r="O15" s="3"/>
    </row>
    <row r="16" spans="1:15" ht="26.5" customHeight="1" x14ac:dyDescent="0.25">
      <c r="A16" s="70">
        <v>1100802</v>
      </c>
      <c r="B16" s="11" t="s">
        <v>218</v>
      </c>
      <c r="C16" s="8">
        <v>73817</v>
      </c>
      <c r="D16" s="8">
        <v>11076</v>
      </c>
      <c r="E16" s="8">
        <f t="shared" si="2"/>
        <v>84893</v>
      </c>
      <c r="F16" s="71">
        <v>2300802</v>
      </c>
      <c r="G16" s="11" t="s">
        <v>219</v>
      </c>
      <c r="H16" s="8">
        <v>179800</v>
      </c>
      <c r="I16" s="8">
        <v>-8945</v>
      </c>
      <c r="J16" s="8">
        <f t="shared" si="3"/>
        <v>170855</v>
      </c>
      <c r="K16" s="76"/>
      <c r="M16" s="3"/>
      <c r="N16" s="3"/>
      <c r="O16" s="3"/>
    </row>
    <row r="17" spans="1:15" ht="26.5" customHeight="1" x14ac:dyDescent="0.25">
      <c r="A17" s="70">
        <v>1100902</v>
      </c>
      <c r="B17" s="11" t="s">
        <v>220</v>
      </c>
      <c r="C17" s="8"/>
      <c r="D17" s="8"/>
      <c r="E17" s="8">
        <f t="shared" si="2"/>
        <v>0</v>
      </c>
      <c r="F17" s="71">
        <v>23104</v>
      </c>
      <c r="G17" s="11" t="s">
        <v>221</v>
      </c>
      <c r="H17" s="8"/>
      <c r="I17" s="8"/>
      <c r="J17" s="8">
        <f t="shared" si="3"/>
        <v>0</v>
      </c>
      <c r="M17" s="3"/>
      <c r="N17" s="3"/>
      <c r="O17" s="3"/>
    </row>
    <row r="18" spans="1:15" ht="26.5" customHeight="1" x14ac:dyDescent="0.25">
      <c r="A18" s="70">
        <v>1050402</v>
      </c>
      <c r="B18" s="11" t="s">
        <v>222</v>
      </c>
      <c r="C18" s="8">
        <v>7740000</v>
      </c>
      <c r="D18" s="8">
        <v>369000</v>
      </c>
      <c r="E18" s="8">
        <f t="shared" si="2"/>
        <v>8109000</v>
      </c>
      <c r="F18" s="71">
        <v>23011</v>
      </c>
      <c r="G18" s="11" t="s">
        <v>223</v>
      </c>
      <c r="H18" s="8">
        <v>7540000</v>
      </c>
      <c r="I18" s="8">
        <v>369000</v>
      </c>
      <c r="J18" s="8">
        <f t="shared" si="3"/>
        <v>7909000</v>
      </c>
      <c r="M18" s="3"/>
      <c r="N18" s="3"/>
      <c r="O18" s="3"/>
    </row>
    <row r="19" spans="1:15" ht="26.5" customHeight="1" x14ac:dyDescent="0.25">
      <c r="A19" s="70"/>
      <c r="B19" s="11"/>
      <c r="C19" s="8"/>
      <c r="D19" s="8"/>
      <c r="E19" s="8">
        <f t="shared" si="2"/>
        <v>0</v>
      </c>
      <c r="F19" s="71">
        <v>2300902</v>
      </c>
      <c r="G19" s="11" t="s">
        <v>224</v>
      </c>
      <c r="H19" s="8">
        <v>74968</v>
      </c>
      <c r="I19" s="8">
        <v>-9155</v>
      </c>
      <c r="J19" s="8">
        <f t="shared" si="3"/>
        <v>65813</v>
      </c>
      <c r="M19" s="6"/>
      <c r="N19" s="3"/>
      <c r="O19" s="3"/>
    </row>
    <row r="20" spans="1:15" ht="26.5" customHeight="1" x14ac:dyDescent="0.25">
      <c r="A20" s="70"/>
      <c r="B20" s="11"/>
      <c r="C20" s="8"/>
      <c r="D20" s="8"/>
      <c r="E20" s="8">
        <f t="shared" si="2"/>
        <v>0</v>
      </c>
      <c r="F20" s="8"/>
      <c r="G20" s="11"/>
      <c r="H20" s="8"/>
      <c r="I20" s="8"/>
      <c r="J20" s="8"/>
      <c r="M20" s="3"/>
      <c r="N20" s="3"/>
      <c r="O20" s="3"/>
    </row>
    <row r="21" spans="1:15" ht="26.5" customHeight="1" x14ac:dyDescent="0.25">
      <c r="A21" s="70"/>
      <c r="B21" s="12" t="s">
        <v>22</v>
      </c>
      <c r="C21" s="8">
        <f>SUM(C12:C18)</f>
        <v>10924903</v>
      </c>
      <c r="D21" s="8">
        <f t="shared" ref="D21:E21" si="4">SUM(D12:D18)</f>
        <v>-170208</v>
      </c>
      <c r="E21" s="8">
        <f t="shared" si="4"/>
        <v>10754695</v>
      </c>
      <c r="F21" s="8"/>
      <c r="G21" s="13" t="s">
        <v>23</v>
      </c>
      <c r="H21" s="8">
        <f>SUM(H12:H19)</f>
        <v>10924903</v>
      </c>
      <c r="I21" s="8">
        <f t="shared" ref="I21:J21" si="5">SUM(I12:I19)</f>
        <v>-170208</v>
      </c>
      <c r="J21" s="8">
        <f t="shared" si="5"/>
        <v>10754695</v>
      </c>
      <c r="O21" s="3"/>
    </row>
    <row r="22" spans="1:15" ht="21.9" customHeight="1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1:15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1:15" x14ac:dyDescent="0.25">
      <c r="B24" s="3"/>
      <c r="C24" s="3"/>
      <c r="D24" s="3"/>
      <c r="E24" s="3"/>
      <c r="F24" s="3"/>
      <c r="G24" s="3"/>
      <c r="H24" s="3"/>
      <c r="I24" s="3"/>
      <c r="J24" s="3"/>
    </row>
    <row r="25" spans="1:15" x14ac:dyDescent="0.25">
      <c r="B25" s="3"/>
      <c r="C25" s="3"/>
      <c r="D25" s="3"/>
      <c r="E25" s="3"/>
      <c r="F25" s="3"/>
      <c r="G25" s="3"/>
      <c r="H25" s="3"/>
      <c r="I25" s="77">
        <f>D21-I21</f>
        <v>0</v>
      </c>
      <c r="J25" s="3"/>
    </row>
    <row r="26" spans="1:15" x14ac:dyDescent="0.25">
      <c r="B26" s="3"/>
      <c r="C26" s="3"/>
      <c r="D26" s="3"/>
      <c r="E26" s="3"/>
      <c r="F26" s="3"/>
      <c r="G26" s="3"/>
      <c r="H26" s="3"/>
      <c r="I26" s="3"/>
      <c r="J26" s="3"/>
    </row>
    <row r="27" spans="1:15" x14ac:dyDescent="0.25">
      <c r="B27" s="3"/>
      <c r="C27" s="3"/>
      <c r="D27" s="3"/>
      <c r="E27" s="3"/>
      <c r="F27" s="3"/>
      <c r="G27" s="3"/>
      <c r="H27" s="3"/>
      <c r="I27" s="3"/>
      <c r="J27" s="3"/>
    </row>
    <row r="28" spans="1:15" x14ac:dyDescent="0.25">
      <c r="B28" s="3"/>
      <c r="C28" s="3"/>
      <c r="D28" s="3"/>
      <c r="E28" s="3"/>
      <c r="F28" s="3"/>
      <c r="G28" s="3"/>
      <c r="H28" s="3"/>
      <c r="I28" s="3"/>
      <c r="J28" s="3"/>
    </row>
    <row r="29" spans="1:15" x14ac:dyDescent="0.25">
      <c r="B29" s="3"/>
      <c r="C29" s="3"/>
      <c r="D29" s="3"/>
      <c r="E29" s="3"/>
      <c r="F29" s="3"/>
      <c r="G29" s="3"/>
      <c r="H29" s="3"/>
      <c r="I29" s="3"/>
      <c r="J29" s="3"/>
    </row>
    <row r="30" spans="1:15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1:15" x14ac:dyDescent="0.25">
      <c r="B31" s="3"/>
      <c r="C31" s="3"/>
      <c r="D31" s="3"/>
      <c r="E31" s="3"/>
      <c r="F31" s="3"/>
      <c r="G31" s="3"/>
      <c r="H31" s="3"/>
      <c r="I31" s="3"/>
      <c r="J31" s="3"/>
    </row>
    <row r="32" spans="1:15" x14ac:dyDescent="0.25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25">
      <c r="B33" s="3"/>
      <c r="C33" s="3"/>
      <c r="D33" s="3"/>
      <c r="E33" s="3"/>
      <c r="F33" s="3"/>
      <c r="G33" s="3"/>
      <c r="H33" s="3"/>
      <c r="I33" s="3"/>
      <c r="J33" s="3"/>
    </row>
    <row r="34" spans="2:10" x14ac:dyDescent="0.25">
      <c r="B34" s="3"/>
      <c r="C34" s="3"/>
      <c r="D34" s="3"/>
      <c r="E34" s="3"/>
      <c r="F34" s="3"/>
      <c r="G34" s="3"/>
      <c r="H34" s="3"/>
      <c r="I34" s="3"/>
      <c r="J34" s="3"/>
    </row>
    <row r="35" spans="2:10" x14ac:dyDescent="0.25">
      <c r="B35" s="3"/>
      <c r="C35" s="3"/>
      <c r="D35" s="3"/>
      <c r="E35" s="3"/>
      <c r="F35" s="3"/>
      <c r="G35" s="3"/>
      <c r="H35" s="3"/>
      <c r="I35" s="3"/>
      <c r="J35" s="3"/>
    </row>
    <row r="36" spans="2:10" x14ac:dyDescent="0.25">
      <c r="B36" s="3"/>
      <c r="C36" s="3"/>
      <c r="D36" s="3"/>
      <c r="E36" s="3"/>
      <c r="F36" s="3"/>
      <c r="G36" s="3"/>
      <c r="H36" s="3"/>
      <c r="I36" s="3"/>
      <c r="J36" s="3"/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38" spans="2:10" x14ac:dyDescent="0.25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5">
      <c r="B39" s="3"/>
      <c r="C39" s="3"/>
      <c r="D39" s="3"/>
      <c r="E39" s="3"/>
      <c r="F39" s="3"/>
      <c r="G39" s="3"/>
      <c r="H39" s="3"/>
      <c r="I39" s="3"/>
      <c r="J39" s="3"/>
    </row>
    <row r="40" spans="2:10" x14ac:dyDescent="0.25">
      <c r="B40" s="3"/>
      <c r="C40" s="3"/>
      <c r="D40" s="3"/>
      <c r="E40" s="3"/>
      <c r="F40" s="3"/>
      <c r="G40" s="3"/>
      <c r="H40" s="3"/>
      <c r="I40" s="3"/>
      <c r="J40" s="3"/>
    </row>
    <row r="41" spans="2:10" x14ac:dyDescent="0.25">
      <c r="B41" s="3"/>
      <c r="C41" s="3"/>
      <c r="D41" s="3"/>
      <c r="E41" s="3"/>
      <c r="F41" s="3"/>
      <c r="G41" s="3"/>
      <c r="H41" s="3"/>
      <c r="I41" s="3"/>
      <c r="J41" s="3"/>
    </row>
    <row r="42" spans="2:10" x14ac:dyDescent="0.25">
      <c r="B42" s="3"/>
      <c r="C42" s="3"/>
      <c r="D42" s="3"/>
      <c r="E42" s="3"/>
      <c r="F42" s="3"/>
      <c r="G42" s="3"/>
      <c r="H42" s="3"/>
      <c r="I42" s="3"/>
      <c r="J42" s="3"/>
    </row>
    <row r="43" spans="2:10" x14ac:dyDescent="0.25">
      <c r="B43" s="3"/>
      <c r="C43" s="3"/>
      <c r="D43" s="3"/>
      <c r="E43" s="3"/>
      <c r="F43" s="3"/>
      <c r="G43" s="3"/>
      <c r="H43" s="3"/>
      <c r="I43" s="3"/>
      <c r="J43" s="3"/>
    </row>
    <row r="44" spans="2:10" x14ac:dyDescent="0.25">
      <c r="B44" s="3"/>
      <c r="C44" s="3"/>
      <c r="D44" s="3"/>
      <c r="E44" s="3"/>
      <c r="F44" s="3"/>
      <c r="G44" s="3"/>
      <c r="H44" s="3"/>
      <c r="I44" s="3"/>
      <c r="J44" s="3"/>
    </row>
    <row r="45" spans="2:10" x14ac:dyDescent="0.25">
      <c r="B45" s="3"/>
      <c r="C45" s="3"/>
      <c r="D45" s="3"/>
      <c r="E45" s="3"/>
      <c r="F45" s="3"/>
      <c r="G45" s="3"/>
      <c r="H45" s="3"/>
      <c r="I45" s="3"/>
      <c r="J45" s="3"/>
    </row>
    <row r="46" spans="2:10" x14ac:dyDescent="0.25">
      <c r="B46" s="3"/>
      <c r="C46" s="3"/>
      <c r="D46" s="3"/>
      <c r="E46" s="3"/>
      <c r="F46" s="3"/>
      <c r="G46" s="3"/>
      <c r="H46" s="3"/>
      <c r="I46" s="3"/>
      <c r="J46" s="3"/>
    </row>
    <row r="47" spans="2:10" x14ac:dyDescent="0.25">
      <c r="B47" s="3"/>
      <c r="C47" s="3"/>
      <c r="D47" s="3"/>
      <c r="E47" s="3"/>
      <c r="F47" s="3"/>
      <c r="G47" s="3"/>
      <c r="H47" s="3"/>
      <c r="I47" s="3"/>
      <c r="J47" s="3"/>
    </row>
    <row r="48" spans="2:10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0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0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0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0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0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0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0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0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0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0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2:10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2:10" x14ac:dyDescent="0.25">
      <c r="B61" s="3"/>
      <c r="C61" s="3"/>
      <c r="D61" s="3"/>
      <c r="E61" s="3"/>
      <c r="F61" s="3"/>
      <c r="G61" s="3"/>
      <c r="H61" s="3"/>
      <c r="I61" s="3"/>
      <c r="J61" s="3"/>
    </row>
    <row r="62" spans="2:10" x14ac:dyDescent="0.25">
      <c r="B62" s="3"/>
      <c r="C62" s="3"/>
      <c r="D62" s="3"/>
      <c r="E62" s="3"/>
      <c r="F62" s="3"/>
      <c r="G62" s="3"/>
      <c r="H62" s="3"/>
      <c r="I62" s="3"/>
      <c r="J62" s="3"/>
    </row>
    <row r="63" spans="2:10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2:10" x14ac:dyDescent="0.25">
      <c r="B64" s="3"/>
      <c r="C64" s="3"/>
      <c r="D64" s="3"/>
      <c r="E64" s="3"/>
      <c r="F64" s="3"/>
      <c r="G64" s="3"/>
      <c r="H64" s="3"/>
      <c r="I64" s="3"/>
      <c r="J64" s="3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</sheetData>
  <mergeCells count="4">
    <mergeCell ref="B1:J1"/>
    <mergeCell ref="B2:H2"/>
    <mergeCell ref="A3:E3"/>
    <mergeCell ref="F3:J3"/>
  </mergeCells>
  <phoneticPr fontId="3" type="noConversion"/>
  <printOptions horizontalCentered="1"/>
  <pageMargins left="0.31496062992125984" right="0.31496062992125984" top="0.59055118110236227" bottom="0.43307086614173229" header="0.23622047244094491" footer="0.19685039370078741"/>
  <pageSetup paperSize="9" scale="89" firstPageNumber="5" fitToHeight="10" orientation="landscape" useFirstPageNumber="1" r:id="rId1"/>
  <headerFooter>
    <oddFooter>&amp;C&amp;14- &amp;P -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showZeros="0" zoomScaleNormal="100" workbookViewId="0">
      <selection activeCell="D14" sqref="D14"/>
    </sheetView>
  </sheetViews>
  <sheetFormatPr defaultColWidth="9.109375" defaultRowHeight="16.3" x14ac:dyDescent="0.25"/>
  <cols>
    <col min="1" max="1" width="9.109375" style="1" bestFit="1" customWidth="1"/>
    <col min="2" max="2" width="28.77734375" style="1" customWidth="1"/>
    <col min="3" max="3" width="10.77734375" style="1" customWidth="1"/>
    <col min="4" max="4" width="10.109375" style="1" customWidth="1"/>
    <col min="5" max="5" width="10.77734375" style="1" customWidth="1"/>
    <col min="6" max="6" width="9.109375" style="1" bestFit="1" customWidth="1"/>
    <col min="7" max="7" width="28.77734375" style="1" customWidth="1"/>
    <col min="8" max="8" width="10.77734375" style="1" customWidth="1"/>
    <col min="9" max="9" width="9.77734375" style="1" customWidth="1"/>
    <col min="10" max="10" width="10.77734375" style="1" customWidth="1"/>
    <col min="11" max="16384" width="9.109375" style="1"/>
  </cols>
  <sheetData>
    <row r="1" spans="1:10" ht="51.8" customHeight="1" x14ac:dyDescent="0.25">
      <c r="B1" s="94" t="s">
        <v>152</v>
      </c>
      <c r="C1" s="94"/>
      <c r="D1" s="94"/>
      <c r="E1" s="94"/>
      <c r="F1" s="94"/>
      <c r="G1" s="94"/>
      <c r="H1" s="94"/>
      <c r="I1" s="94"/>
      <c r="J1" s="94"/>
    </row>
    <row r="2" spans="1:10" ht="29.25" customHeight="1" x14ac:dyDescent="0.25">
      <c r="B2" s="95"/>
      <c r="C2" s="95"/>
      <c r="D2" s="95"/>
      <c r="E2" s="95"/>
      <c r="F2" s="95"/>
      <c r="G2" s="95"/>
      <c r="H2" s="95"/>
      <c r="I2" s="5"/>
      <c r="J2" s="4" t="s">
        <v>7</v>
      </c>
    </row>
    <row r="3" spans="1:10" ht="30.25" customHeight="1" x14ac:dyDescent="0.25">
      <c r="A3" s="99" t="s">
        <v>199</v>
      </c>
      <c r="B3" s="99"/>
      <c r="C3" s="99"/>
      <c r="D3" s="99"/>
      <c r="E3" s="99"/>
      <c r="F3" s="100" t="s">
        <v>197</v>
      </c>
      <c r="G3" s="100"/>
      <c r="H3" s="100"/>
      <c r="I3" s="100"/>
      <c r="J3" s="100"/>
    </row>
    <row r="4" spans="1:10" ht="30.25" customHeight="1" x14ac:dyDescent="0.25">
      <c r="A4" s="9" t="s">
        <v>225</v>
      </c>
      <c r="B4" s="64" t="s">
        <v>226</v>
      </c>
      <c r="C4" s="9" t="s">
        <v>44</v>
      </c>
      <c r="D4" s="10" t="s">
        <v>214</v>
      </c>
      <c r="E4" s="9" t="s">
        <v>215</v>
      </c>
      <c r="F4" s="9" t="s">
        <v>225</v>
      </c>
      <c r="G4" s="64" t="s">
        <v>226</v>
      </c>
      <c r="H4" s="9" t="s">
        <v>44</v>
      </c>
      <c r="I4" s="10" t="s">
        <v>214</v>
      </c>
      <c r="J4" s="9" t="s">
        <v>215</v>
      </c>
    </row>
    <row r="5" spans="1:10" ht="30.25" customHeight="1" x14ac:dyDescent="0.25">
      <c r="A5" s="70">
        <v>10306</v>
      </c>
      <c r="B5" s="11" t="s">
        <v>20</v>
      </c>
      <c r="C5" s="14">
        <v>29200</v>
      </c>
      <c r="D5" s="14"/>
      <c r="E5" s="14">
        <f>SUM(C5:D5)</f>
        <v>29200</v>
      </c>
      <c r="F5" s="70">
        <v>223</v>
      </c>
      <c r="G5" s="11" t="s">
        <v>228</v>
      </c>
      <c r="H5" s="14">
        <v>37322</v>
      </c>
      <c r="I5" s="14">
        <v>-3636</v>
      </c>
      <c r="J5" s="14">
        <f>SUM(H5:I5)</f>
        <v>33686</v>
      </c>
    </row>
    <row r="6" spans="1:10" ht="30.25" customHeight="1" x14ac:dyDescent="0.25">
      <c r="A6" s="70">
        <v>1100501</v>
      </c>
      <c r="B6" s="11" t="s">
        <v>227</v>
      </c>
      <c r="C6" s="14"/>
      <c r="D6" s="14">
        <v>3032</v>
      </c>
      <c r="E6" s="14">
        <f>SUM(C6:D6)</f>
        <v>3032</v>
      </c>
      <c r="F6" s="70">
        <v>2300501</v>
      </c>
      <c r="G6" s="11" t="s">
        <v>229</v>
      </c>
      <c r="H6" s="14"/>
      <c r="I6" s="14">
        <v>6070</v>
      </c>
      <c r="J6" s="14">
        <f>SUM(H6:I6)</f>
        <v>6070</v>
      </c>
    </row>
    <row r="7" spans="1:10" ht="30.25" customHeight="1" x14ac:dyDescent="0.25">
      <c r="A7" s="70"/>
      <c r="B7" s="11"/>
      <c r="C7" s="14"/>
      <c r="D7" s="14"/>
      <c r="E7" s="14">
        <f>SUM(C7:D7)</f>
        <v>0</v>
      </c>
      <c r="F7" s="70">
        <v>2300803</v>
      </c>
      <c r="G7" s="11" t="s">
        <v>19</v>
      </c>
      <c r="H7" s="14">
        <v>8760</v>
      </c>
      <c r="I7" s="14"/>
      <c r="J7" s="14">
        <f>SUM(H7:I7)</f>
        <v>8760</v>
      </c>
    </row>
    <row r="8" spans="1:10" ht="30.25" customHeight="1" x14ac:dyDescent="0.25">
      <c r="A8" s="70"/>
      <c r="B8" s="11" t="s">
        <v>21</v>
      </c>
      <c r="C8" s="14">
        <v>16882</v>
      </c>
      <c r="D8" s="14">
        <v>-598</v>
      </c>
      <c r="E8" s="14">
        <f>SUM(C8:D8)</f>
        <v>16284</v>
      </c>
      <c r="F8" s="70"/>
      <c r="G8" s="11" t="s">
        <v>18</v>
      </c>
      <c r="H8" s="14"/>
      <c r="I8" s="14"/>
      <c r="J8" s="14">
        <f>SUM(H8:I8)</f>
        <v>0</v>
      </c>
    </row>
    <row r="9" spans="1:10" ht="30.25" customHeight="1" x14ac:dyDescent="0.25">
      <c r="A9" s="70"/>
      <c r="B9" s="11"/>
      <c r="C9" s="14"/>
      <c r="D9" s="14"/>
      <c r="E9" s="14"/>
      <c r="F9" s="70"/>
      <c r="G9" s="11"/>
      <c r="H9" s="14"/>
      <c r="I9" s="14"/>
      <c r="J9" s="14"/>
    </row>
    <row r="10" spans="1:10" ht="30.25" customHeight="1" x14ac:dyDescent="0.25">
      <c r="A10" s="70"/>
      <c r="B10" s="12" t="s">
        <v>10</v>
      </c>
      <c r="C10" s="14">
        <f>SUM(C5:C8)</f>
        <v>46082</v>
      </c>
      <c r="D10" s="14">
        <f>SUM(D5:D8)</f>
        <v>2434</v>
      </c>
      <c r="E10" s="14">
        <f>SUM(E5:E8)</f>
        <v>48516</v>
      </c>
      <c r="F10" s="70"/>
      <c r="G10" s="13" t="s">
        <v>11</v>
      </c>
      <c r="H10" s="14">
        <f>SUM(H5:H8)</f>
        <v>46082</v>
      </c>
      <c r="I10" s="14">
        <f>SUM(I5:I8)</f>
        <v>2434</v>
      </c>
      <c r="J10" s="14">
        <f>SUM(J5:J8)</f>
        <v>48516</v>
      </c>
    </row>
    <row r="11" spans="1:10" ht="21.9" customHeight="1" x14ac:dyDescent="0.25"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s="3"/>
      <c r="C14" s="3"/>
      <c r="D14" s="3"/>
      <c r="E14" s="3"/>
      <c r="F14" s="3"/>
      <c r="G14" s="3"/>
      <c r="H14" s="3"/>
      <c r="I14" s="3">
        <f>I10-D10</f>
        <v>0</v>
      </c>
      <c r="J14" s="3"/>
    </row>
    <row r="15" spans="1:10" x14ac:dyDescent="0.25"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s="3"/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s="3"/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25">
      <c r="B19" s="3"/>
      <c r="C19" s="3"/>
      <c r="D19" s="3"/>
      <c r="E19" s="3"/>
      <c r="F19" s="3"/>
      <c r="G19" s="3"/>
      <c r="H19" s="3"/>
      <c r="I19" s="3"/>
      <c r="J19" s="3"/>
    </row>
    <row r="20" spans="2:10" x14ac:dyDescent="0.25">
      <c r="B20" s="3"/>
      <c r="C20" s="3"/>
      <c r="D20" s="3"/>
      <c r="E20" s="3"/>
      <c r="F20" s="3"/>
      <c r="G20" s="3"/>
      <c r="H20" s="3"/>
      <c r="I20" s="3"/>
      <c r="J20" s="3"/>
    </row>
    <row r="21" spans="2:10" x14ac:dyDescent="0.25">
      <c r="B21" s="3"/>
      <c r="C21" s="3"/>
      <c r="D21" s="3"/>
      <c r="E21" s="3"/>
      <c r="F21" s="3"/>
      <c r="G21" s="3"/>
      <c r="H21" s="3"/>
      <c r="I21" s="3"/>
      <c r="J21" s="3"/>
    </row>
    <row r="22" spans="2:10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2:10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x14ac:dyDescent="0.25">
      <c r="B24" s="3"/>
      <c r="C24" s="3"/>
      <c r="D24" s="3"/>
      <c r="E24" s="3"/>
      <c r="F24" s="3"/>
      <c r="G24" s="3"/>
      <c r="H24" s="3"/>
      <c r="I24" s="3"/>
      <c r="J24" s="3"/>
    </row>
    <row r="25" spans="2:10" x14ac:dyDescent="0.25">
      <c r="B25" s="3"/>
      <c r="C25" s="3"/>
      <c r="D25" s="3"/>
      <c r="E25" s="3"/>
      <c r="F25" s="3"/>
      <c r="G25" s="3"/>
      <c r="H25" s="3"/>
      <c r="I25" s="3"/>
      <c r="J25" s="3"/>
    </row>
    <row r="26" spans="2:10" x14ac:dyDescent="0.25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25">
      <c r="B27" s="3"/>
      <c r="C27" s="3"/>
      <c r="D27" s="3"/>
      <c r="E27" s="3"/>
      <c r="F27" s="3"/>
      <c r="G27" s="3"/>
      <c r="H27" s="3"/>
      <c r="I27" s="3"/>
      <c r="J27" s="3"/>
    </row>
    <row r="28" spans="2:10" x14ac:dyDescent="0.25">
      <c r="B28" s="3"/>
      <c r="C28" s="3"/>
      <c r="D28" s="3"/>
      <c r="E28" s="3"/>
      <c r="F28" s="3"/>
      <c r="G28" s="3"/>
      <c r="H28" s="3"/>
      <c r="I28" s="3"/>
      <c r="J28" s="3"/>
    </row>
    <row r="29" spans="2:10" x14ac:dyDescent="0.25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3"/>
      <c r="C31" s="3"/>
      <c r="D31" s="3"/>
      <c r="E31" s="3"/>
      <c r="F31" s="3"/>
      <c r="G31" s="3"/>
      <c r="H31" s="3"/>
      <c r="I31" s="3"/>
      <c r="J31" s="3"/>
    </row>
    <row r="32" spans="2:10" x14ac:dyDescent="0.25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25">
      <c r="B33" s="3"/>
      <c r="C33" s="3"/>
      <c r="D33" s="3"/>
      <c r="E33" s="3"/>
      <c r="F33" s="3"/>
      <c r="G33" s="3"/>
      <c r="H33" s="3"/>
      <c r="I33" s="3"/>
      <c r="J33" s="3"/>
    </row>
    <row r="34" spans="2:10" x14ac:dyDescent="0.25">
      <c r="B34" s="3"/>
      <c r="C34" s="3"/>
      <c r="D34" s="3"/>
      <c r="E34" s="3"/>
      <c r="F34" s="3"/>
      <c r="G34" s="3"/>
      <c r="H34" s="3"/>
      <c r="I34" s="3"/>
      <c r="J34" s="3"/>
    </row>
    <row r="35" spans="2:10" x14ac:dyDescent="0.25">
      <c r="B35" s="3"/>
      <c r="C35" s="3"/>
      <c r="D35" s="3"/>
      <c r="E35" s="3"/>
      <c r="F35" s="3"/>
      <c r="G35" s="3"/>
      <c r="H35" s="3"/>
      <c r="I35" s="3"/>
      <c r="J35" s="3"/>
    </row>
    <row r="36" spans="2:10" x14ac:dyDescent="0.25">
      <c r="B36" s="3"/>
      <c r="C36" s="3"/>
      <c r="D36" s="3"/>
      <c r="E36" s="3"/>
      <c r="F36" s="3"/>
      <c r="G36" s="3"/>
      <c r="H36" s="3"/>
      <c r="I36" s="3"/>
      <c r="J36" s="3"/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38" spans="2:10" x14ac:dyDescent="0.25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5">
      <c r="B39" s="3"/>
      <c r="C39" s="3"/>
      <c r="D39" s="3"/>
      <c r="E39" s="3"/>
      <c r="F39" s="3"/>
      <c r="G39" s="3"/>
      <c r="H39" s="3"/>
      <c r="I39" s="3"/>
      <c r="J39" s="3"/>
    </row>
    <row r="40" spans="2:10" x14ac:dyDescent="0.25">
      <c r="B40" s="3"/>
      <c r="C40" s="3"/>
      <c r="D40" s="3"/>
      <c r="E40" s="3"/>
      <c r="F40" s="3"/>
      <c r="G40" s="3"/>
      <c r="H40" s="3"/>
      <c r="I40" s="3"/>
      <c r="J40" s="3"/>
    </row>
    <row r="41" spans="2:10" x14ac:dyDescent="0.25">
      <c r="B41" s="3"/>
      <c r="C41" s="3"/>
      <c r="D41" s="3"/>
      <c r="E41" s="3"/>
      <c r="F41" s="3"/>
      <c r="G41" s="3"/>
      <c r="H41" s="3"/>
      <c r="I41" s="3"/>
      <c r="J41" s="3"/>
    </row>
    <row r="42" spans="2:10" x14ac:dyDescent="0.25">
      <c r="B42" s="3"/>
      <c r="C42" s="3"/>
      <c r="D42" s="3"/>
      <c r="E42" s="3"/>
      <c r="F42" s="3"/>
      <c r="G42" s="3"/>
      <c r="H42" s="3"/>
      <c r="I42" s="3"/>
      <c r="J42" s="3"/>
    </row>
    <row r="43" spans="2:10" x14ac:dyDescent="0.25">
      <c r="B43" s="3"/>
      <c r="C43" s="3"/>
      <c r="D43" s="3"/>
      <c r="E43" s="3"/>
      <c r="F43" s="3"/>
      <c r="G43" s="3"/>
      <c r="H43" s="3"/>
      <c r="I43" s="3"/>
      <c r="J43" s="3"/>
    </row>
    <row r="44" spans="2:10" x14ac:dyDescent="0.25">
      <c r="B44" s="3"/>
      <c r="C44" s="3"/>
      <c r="D44" s="3"/>
      <c r="E44" s="3"/>
      <c r="F44" s="3"/>
      <c r="G44" s="3"/>
      <c r="H44" s="3"/>
      <c r="I44" s="3"/>
      <c r="J44" s="3"/>
    </row>
    <row r="45" spans="2:10" x14ac:dyDescent="0.25">
      <c r="B45" s="3"/>
      <c r="C45" s="3"/>
      <c r="D45" s="3"/>
      <c r="E45" s="3"/>
      <c r="F45" s="3"/>
      <c r="G45" s="3"/>
      <c r="H45" s="3"/>
      <c r="I45" s="3"/>
      <c r="J45" s="3"/>
    </row>
    <row r="46" spans="2:10" x14ac:dyDescent="0.25">
      <c r="B46" s="3"/>
      <c r="C46" s="3"/>
      <c r="D46" s="3"/>
      <c r="E46" s="3"/>
      <c r="F46" s="3"/>
      <c r="G46" s="3"/>
      <c r="H46" s="3"/>
      <c r="I46" s="3"/>
      <c r="J46" s="3"/>
    </row>
    <row r="47" spans="2:10" x14ac:dyDescent="0.25">
      <c r="B47" s="3"/>
      <c r="C47" s="3"/>
      <c r="D47" s="3"/>
      <c r="E47" s="3"/>
      <c r="F47" s="3"/>
      <c r="G47" s="3"/>
      <c r="H47" s="3"/>
      <c r="I47" s="3"/>
      <c r="J47" s="3"/>
    </row>
    <row r="48" spans="2:10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0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0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0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0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0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0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0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0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0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0" x14ac:dyDescent="0.25">
      <c r="B59" s="3"/>
      <c r="C59" s="3"/>
      <c r="D59" s="3"/>
      <c r="E59" s="3"/>
      <c r="F59" s="3"/>
      <c r="G59" s="3"/>
      <c r="H59" s="3"/>
      <c r="I59" s="3"/>
      <c r="J59" s="3"/>
    </row>
  </sheetData>
  <mergeCells count="4">
    <mergeCell ref="B1:J1"/>
    <mergeCell ref="B2:H2"/>
    <mergeCell ref="A3:E3"/>
    <mergeCell ref="F3:J3"/>
  </mergeCells>
  <phoneticPr fontId="3" type="noConversion"/>
  <printOptions horizontalCentered="1"/>
  <pageMargins left="0.31496062992125984" right="0.31496062992125984" top="0.59055118110236227" bottom="0.43307086614173229" header="0.23622047244094491" footer="0.19685039370078741"/>
  <pageSetup paperSize="9" scale="95" firstPageNumber="6" fitToHeight="10" orientation="landscape" useFirstPageNumber="1" r:id="rId1"/>
  <headerFooter>
    <oddFooter>&amp;C&amp;14-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showGridLines="0" showZeros="0" tabSelected="1" zoomScale="90" zoomScaleNormal="90" workbookViewId="0">
      <selection activeCell="M18" sqref="M18"/>
    </sheetView>
  </sheetViews>
  <sheetFormatPr defaultColWidth="9.109375" defaultRowHeight="16.3" x14ac:dyDescent="0.25"/>
  <cols>
    <col min="1" max="1" width="9.109375" style="15"/>
    <col min="2" max="2" width="40.77734375" style="15" customWidth="1"/>
    <col min="3" max="5" width="11.77734375" style="15" customWidth="1"/>
    <col min="6" max="6" width="9.88671875" style="15" bestFit="1" customWidth="1"/>
    <col min="7" max="7" width="42.44140625" style="15" bestFit="1" customWidth="1"/>
    <col min="8" max="10" width="11.77734375" style="15" customWidth="1"/>
    <col min="11" max="16384" width="9.109375" style="15"/>
  </cols>
  <sheetData>
    <row r="1" spans="1:10" ht="44.35" customHeight="1" x14ac:dyDescent="0.25">
      <c r="A1" s="101" t="s">
        <v>234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22.6" customHeight="1" x14ac:dyDescent="0.25">
      <c r="B2" s="102"/>
      <c r="C2" s="102"/>
      <c r="D2" s="102"/>
      <c r="E2" s="102"/>
      <c r="F2" s="102"/>
      <c r="G2" s="102"/>
      <c r="H2" s="102"/>
      <c r="I2" s="63"/>
      <c r="J2" s="16" t="s">
        <v>235</v>
      </c>
    </row>
    <row r="3" spans="1:10" ht="30.25" customHeight="1" x14ac:dyDescent="0.25">
      <c r="A3" s="103" t="s">
        <v>236</v>
      </c>
      <c r="B3" s="104"/>
      <c r="C3" s="104"/>
      <c r="D3" s="104"/>
      <c r="E3" s="105"/>
      <c r="F3" s="106" t="s">
        <v>197</v>
      </c>
      <c r="G3" s="107"/>
      <c r="H3" s="107"/>
      <c r="I3" s="107"/>
      <c r="J3" s="108"/>
    </row>
    <row r="4" spans="1:10" ht="30.25" customHeight="1" x14ac:dyDescent="0.25">
      <c r="A4" s="73" t="s">
        <v>225</v>
      </c>
      <c r="B4" s="17" t="s">
        <v>226</v>
      </c>
      <c r="C4" s="73" t="s">
        <v>44</v>
      </c>
      <c r="D4" s="74" t="s">
        <v>214</v>
      </c>
      <c r="E4" s="73" t="s">
        <v>215</v>
      </c>
      <c r="F4" s="73" t="s">
        <v>225</v>
      </c>
      <c r="G4" s="17" t="s">
        <v>226</v>
      </c>
      <c r="H4" s="73" t="s">
        <v>44</v>
      </c>
      <c r="I4" s="74" t="s">
        <v>214</v>
      </c>
      <c r="J4" s="73" t="s">
        <v>215</v>
      </c>
    </row>
    <row r="5" spans="1:10" ht="28.2" customHeight="1" x14ac:dyDescent="0.25">
      <c r="A5" s="75">
        <v>10201</v>
      </c>
      <c r="B5" s="18" t="s">
        <v>45</v>
      </c>
      <c r="C5" s="19">
        <v>3030875</v>
      </c>
      <c r="D5" s="19">
        <v>-384493</v>
      </c>
      <c r="E5" s="19">
        <f>SUM(C5:D5)</f>
        <v>2646382</v>
      </c>
      <c r="F5" s="75">
        <v>20901</v>
      </c>
      <c r="G5" s="18" t="s">
        <v>46</v>
      </c>
      <c r="H5" s="19">
        <v>2141942</v>
      </c>
      <c r="I5" s="19">
        <v>-159000</v>
      </c>
      <c r="J5" s="19">
        <f t="shared" ref="J5:J7" si="0">SUM(H5:I5)</f>
        <v>1982942</v>
      </c>
    </row>
    <row r="6" spans="1:10" ht="28.2" customHeight="1" x14ac:dyDescent="0.25">
      <c r="A6" s="75">
        <v>1020101</v>
      </c>
      <c r="B6" s="18" t="s">
        <v>47</v>
      </c>
      <c r="C6" s="19">
        <v>1096314</v>
      </c>
      <c r="D6" s="19">
        <v>-220823</v>
      </c>
      <c r="E6" s="19">
        <f t="shared" ref="E6:E34" si="1">SUM(C6:D6)</f>
        <v>875491</v>
      </c>
      <c r="F6" s="75">
        <v>2090101</v>
      </c>
      <c r="G6" s="18" t="s">
        <v>237</v>
      </c>
      <c r="H6" s="19">
        <v>1263157</v>
      </c>
      <c r="I6" s="19"/>
      <c r="J6" s="19">
        <f t="shared" si="0"/>
        <v>1263157</v>
      </c>
    </row>
    <row r="7" spans="1:10" ht="28.2" customHeight="1" x14ac:dyDescent="0.25">
      <c r="A7" s="75">
        <v>1020102</v>
      </c>
      <c r="B7" s="18" t="s">
        <v>50</v>
      </c>
      <c r="C7" s="19">
        <v>972901</v>
      </c>
      <c r="D7" s="19">
        <v>-70870</v>
      </c>
      <c r="E7" s="19">
        <f t="shared" si="1"/>
        <v>902031</v>
      </c>
      <c r="F7" s="75">
        <v>2090199</v>
      </c>
      <c r="G7" s="18" t="s">
        <v>238</v>
      </c>
      <c r="H7" s="19"/>
      <c r="I7" s="19"/>
      <c r="J7" s="19">
        <f t="shared" si="0"/>
        <v>0</v>
      </c>
    </row>
    <row r="8" spans="1:10" ht="28.2" customHeight="1" x14ac:dyDescent="0.25">
      <c r="A8" s="75">
        <v>1020103</v>
      </c>
      <c r="B8" s="18" t="s">
        <v>49</v>
      </c>
      <c r="C8" s="19">
        <v>91500</v>
      </c>
      <c r="D8" s="19"/>
      <c r="E8" s="19">
        <f t="shared" si="1"/>
        <v>91500</v>
      </c>
      <c r="F8" s="75"/>
      <c r="G8" s="18"/>
      <c r="H8" s="19"/>
      <c r="I8" s="19"/>
      <c r="J8" s="19"/>
    </row>
    <row r="9" spans="1:10" ht="28.2" customHeight="1" x14ac:dyDescent="0.25">
      <c r="A9" s="75">
        <v>10202</v>
      </c>
      <c r="B9" s="18" t="s">
        <v>257</v>
      </c>
      <c r="C9" s="19">
        <v>21760</v>
      </c>
      <c r="D9" s="19">
        <v>-2209</v>
      </c>
      <c r="E9" s="19">
        <f t="shared" ref="E9:E20" si="2">SUM(C9:D9)</f>
        <v>19551</v>
      </c>
      <c r="F9" s="75">
        <v>20902</v>
      </c>
      <c r="G9" s="18" t="s">
        <v>259</v>
      </c>
      <c r="H9" s="19">
        <v>14094</v>
      </c>
      <c r="I9" s="19">
        <v>2150</v>
      </c>
      <c r="J9" s="19">
        <f t="shared" ref="J9:J10" si="3">SUM(H9:I9)</f>
        <v>16244</v>
      </c>
    </row>
    <row r="10" spans="1:10" ht="28.2" customHeight="1" x14ac:dyDescent="0.25">
      <c r="A10" s="75">
        <v>1020201</v>
      </c>
      <c r="B10" s="18" t="s">
        <v>47</v>
      </c>
      <c r="C10" s="19">
        <v>19519</v>
      </c>
      <c r="D10" s="19">
        <v>-1849</v>
      </c>
      <c r="E10" s="19">
        <f t="shared" si="2"/>
        <v>17670</v>
      </c>
      <c r="F10" s="75">
        <v>2090201</v>
      </c>
      <c r="G10" s="18" t="s">
        <v>243</v>
      </c>
      <c r="H10" s="19">
        <v>143</v>
      </c>
      <c r="I10" s="19"/>
      <c r="J10" s="19">
        <f t="shared" si="3"/>
        <v>143</v>
      </c>
    </row>
    <row r="11" spans="1:10" ht="28.2" customHeight="1" x14ac:dyDescent="0.25">
      <c r="A11" s="75">
        <v>1020202</v>
      </c>
      <c r="B11" s="18" t="s">
        <v>50</v>
      </c>
      <c r="C11" s="19"/>
      <c r="D11" s="19">
        <v>-360</v>
      </c>
      <c r="E11" s="19">
        <f t="shared" si="2"/>
        <v>-360</v>
      </c>
      <c r="F11" s="75"/>
      <c r="G11" s="18"/>
      <c r="H11" s="19"/>
      <c r="I11" s="19"/>
      <c r="J11" s="19"/>
    </row>
    <row r="12" spans="1:10" ht="28.2" customHeight="1" x14ac:dyDescent="0.25">
      <c r="A12" s="75">
        <v>1020203</v>
      </c>
      <c r="B12" s="18" t="s">
        <v>49</v>
      </c>
      <c r="C12" s="19">
        <v>2236</v>
      </c>
      <c r="D12" s="19"/>
      <c r="E12" s="19">
        <f t="shared" si="2"/>
        <v>2236</v>
      </c>
      <c r="F12" s="75"/>
      <c r="G12" s="18"/>
      <c r="H12" s="19"/>
      <c r="I12" s="19"/>
      <c r="J12" s="19"/>
    </row>
    <row r="13" spans="1:10" ht="28.2" customHeight="1" x14ac:dyDescent="0.25">
      <c r="A13" s="75">
        <v>10203</v>
      </c>
      <c r="B13" s="18" t="s">
        <v>239</v>
      </c>
      <c r="C13" s="19">
        <v>390080</v>
      </c>
      <c r="D13" s="19"/>
      <c r="E13" s="19">
        <f t="shared" si="2"/>
        <v>390080</v>
      </c>
      <c r="F13" s="75">
        <v>20903</v>
      </c>
      <c r="G13" s="18" t="s">
        <v>240</v>
      </c>
      <c r="H13" s="19">
        <v>335476</v>
      </c>
      <c r="I13" s="19"/>
      <c r="J13" s="19">
        <f t="shared" ref="J13:J14" si="4">SUM(H13:I13)</f>
        <v>335476</v>
      </c>
    </row>
    <row r="14" spans="1:10" ht="28.2" customHeight="1" x14ac:dyDescent="0.25">
      <c r="A14" s="75">
        <v>1020301</v>
      </c>
      <c r="B14" s="18" t="s">
        <v>47</v>
      </c>
      <c r="C14" s="19">
        <v>380536</v>
      </c>
      <c r="D14" s="19"/>
      <c r="E14" s="19">
        <f t="shared" si="2"/>
        <v>380536</v>
      </c>
      <c r="F14" s="75">
        <v>2090399</v>
      </c>
      <c r="G14" s="18" t="s">
        <v>51</v>
      </c>
      <c r="H14" s="19">
        <v>331726</v>
      </c>
      <c r="I14" s="19"/>
      <c r="J14" s="19">
        <f t="shared" si="4"/>
        <v>331726</v>
      </c>
    </row>
    <row r="15" spans="1:10" ht="28.2" customHeight="1" x14ac:dyDescent="0.25">
      <c r="A15" s="75">
        <v>1020302</v>
      </c>
      <c r="B15" s="18" t="s">
        <v>50</v>
      </c>
      <c r="C15" s="19"/>
      <c r="D15" s="19"/>
      <c r="E15" s="19">
        <f t="shared" si="2"/>
        <v>0</v>
      </c>
      <c r="F15" s="75"/>
      <c r="G15" s="18"/>
      <c r="H15" s="19"/>
      <c r="I15" s="19"/>
      <c r="J15" s="19"/>
    </row>
    <row r="16" spans="1:10" ht="28.2" customHeight="1" x14ac:dyDescent="0.25">
      <c r="A16" s="75">
        <v>1020303</v>
      </c>
      <c r="B16" s="18" t="s">
        <v>49</v>
      </c>
      <c r="C16" s="19">
        <v>8358</v>
      </c>
      <c r="D16" s="19"/>
      <c r="E16" s="19">
        <f t="shared" si="2"/>
        <v>8358</v>
      </c>
      <c r="F16" s="75"/>
      <c r="G16" s="18"/>
      <c r="H16" s="19"/>
      <c r="I16" s="19"/>
      <c r="J16" s="19"/>
    </row>
    <row r="17" spans="1:10" ht="28.2" customHeight="1" x14ac:dyDescent="0.25">
      <c r="A17" s="75">
        <v>10204</v>
      </c>
      <c r="B17" s="18" t="s">
        <v>241</v>
      </c>
      <c r="C17" s="19">
        <v>5296</v>
      </c>
      <c r="D17" s="19">
        <v>-1419</v>
      </c>
      <c r="E17" s="19">
        <f t="shared" si="2"/>
        <v>3877</v>
      </c>
      <c r="F17" s="75">
        <v>20904</v>
      </c>
      <c r="G17" s="18" t="s">
        <v>52</v>
      </c>
      <c r="H17" s="19">
        <v>6926</v>
      </c>
      <c r="I17" s="19"/>
      <c r="J17" s="19">
        <f t="shared" ref="J17:J18" si="5">SUM(H17:I17)</f>
        <v>6926</v>
      </c>
    </row>
    <row r="18" spans="1:10" ht="28.2" customHeight="1" x14ac:dyDescent="0.25">
      <c r="A18" s="75">
        <v>1020401</v>
      </c>
      <c r="B18" s="18" t="s">
        <v>47</v>
      </c>
      <c r="C18" s="19">
        <v>5043</v>
      </c>
      <c r="D18" s="19">
        <v>-1419</v>
      </c>
      <c r="E18" s="19">
        <f t="shared" si="2"/>
        <v>3624</v>
      </c>
      <c r="F18" s="75">
        <v>2090401</v>
      </c>
      <c r="G18" s="18" t="s">
        <v>242</v>
      </c>
      <c r="H18" s="19">
        <v>6803</v>
      </c>
      <c r="I18" s="19"/>
      <c r="J18" s="19">
        <f t="shared" si="5"/>
        <v>6803</v>
      </c>
    </row>
    <row r="19" spans="1:10" ht="28.2" customHeight="1" x14ac:dyDescent="0.25">
      <c r="A19" s="75">
        <v>1020402</v>
      </c>
      <c r="B19" s="18" t="s">
        <v>50</v>
      </c>
      <c r="C19" s="19"/>
      <c r="D19" s="19"/>
      <c r="E19" s="19">
        <f t="shared" si="2"/>
        <v>0</v>
      </c>
      <c r="F19" s="75"/>
      <c r="G19" s="18"/>
      <c r="H19" s="19"/>
      <c r="I19" s="19"/>
      <c r="J19" s="19"/>
    </row>
    <row r="20" spans="1:10" ht="28.2" customHeight="1" x14ac:dyDescent="0.25">
      <c r="A20" s="75">
        <v>1020403</v>
      </c>
      <c r="B20" s="18" t="s">
        <v>49</v>
      </c>
      <c r="C20" s="19">
        <v>253</v>
      </c>
      <c r="D20" s="19"/>
      <c r="E20" s="19">
        <f t="shared" si="2"/>
        <v>253</v>
      </c>
      <c r="F20" s="75"/>
      <c r="G20" s="18"/>
      <c r="H20" s="19"/>
      <c r="I20" s="19"/>
      <c r="J20" s="19"/>
    </row>
    <row r="21" spans="1:10" ht="28.2" customHeight="1" x14ac:dyDescent="0.25">
      <c r="A21" s="75">
        <v>10211</v>
      </c>
      <c r="B21" s="18" t="s">
        <v>258</v>
      </c>
      <c r="C21" s="19">
        <v>687894</v>
      </c>
      <c r="D21" s="19">
        <v>-102274</v>
      </c>
      <c r="E21" s="19">
        <f t="shared" si="1"/>
        <v>585620</v>
      </c>
      <c r="F21" s="75">
        <v>20911</v>
      </c>
      <c r="G21" s="18" t="s">
        <v>260</v>
      </c>
      <c r="H21" s="19">
        <v>679150</v>
      </c>
      <c r="I21" s="19">
        <v>-190000</v>
      </c>
      <c r="J21" s="19">
        <f t="shared" ref="J21:J22" si="6">SUM(H21:I21)</f>
        <v>489150</v>
      </c>
    </row>
    <row r="22" spans="1:10" ht="28.2" customHeight="1" x14ac:dyDescent="0.25">
      <c r="A22" s="75">
        <v>1021101</v>
      </c>
      <c r="B22" s="18" t="s">
        <v>47</v>
      </c>
      <c r="C22" s="19">
        <v>318475</v>
      </c>
      <c r="D22" s="19">
        <v>-75000</v>
      </c>
      <c r="E22" s="19">
        <f t="shared" si="1"/>
        <v>243475</v>
      </c>
      <c r="F22" s="75">
        <v>2091101</v>
      </c>
      <c r="G22" s="18" t="s">
        <v>48</v>
      </c>
      <c r="H22" s="19">
        <v>677650</v>
      </c>
      <c r="I22" s="19">
        <v>-190000</v>
      </c>
      <c r="J22" s="19">
        <f t="shared" si="6"/>
        <v>487650</v>
      </c>
    </row>
    <row r="23" spans="1:10" ht="28.2" customHeight="1" x14ac:dyDescent="0.25">
      <c r="A23" s="75">
        <v>1021102</v>
      </c>
      <c r="B23" s="18" t="s">
        <v>50</v>
      </c>
      <c r="C23" s="19">
        <v>361079</v>
      </c>
      <c r="D23" s="19">
        <v>-27274</v>
      </c>
      <c r="E23" s="19">
        <f t="shared" si="1"/>
        <v>333805</v>
      </c>
      <c r="F23" s="75"/>
      <c r="G23" s="18"/>
      <c r="H23" s="19"/>
      <c r="I23" s="19"/>
      <c r="J23" s="19"/>
    </row>
    <row r="24" spans="1:10" ht="28.2" customHeight="1" x14ac:dyDescent="0.25">
      <c r="A24" s="75">
        <v>1021103</v>
      </c>
      <c r="B24" s="18" t="s">
        <v>49</v>
      </c>
      <c r="C24" s="19">
        <v>1200</v>
      </c>
      <c r="D24" s="19"/>
      <c r="E24" s="19">
        <f t="shared" si="1"/>
        <v>1200</v>
      </c>
      <c r="F24" s="75"/>
      <c r="G24" s="18"/>
      <c r="H24" s="19"/>
      <c r="I24" s="19"/>
      <c r="J24" s="19"/>
    </row>
    <row r="25" spans="1:10" ht="28.2" customHeight="1" x14ac:dyDescent="0.25">
      <c r="A25" s="75"/>
      <c r="B25" s="18"/>
      <c r="C25" s="19"/>
      <c r="D25" s="19"/>
      <c r="E25" s="19">
        <f t="shared" si="1"/>
        <v>0</v>
      </c>
      <c r="F25" s="75"/>
      <c r="G25" s="20"/>
      <c r="H25" s="20"/>
      <c r="I25" s="20"/>
      <c r="J25" s="20"/>
    </row>
    <row r="26" spans="1:10" ht="28.2" customHeight="1" x14ac:dyDescent="0.25">
      <c r="A26" s="75">
        <v>102</v>
      </c>
      <c r="B26" s="17" t="s">
        <v>244</v>
      </c>
      <c r="C26" s="19">
        <f>SUM(C5,C9,C13,C17,C21)</f>
        <v>4135905</v>
      </c>
      <c r="D26" s="19">
        <f>SUM(D5,D9,D13,D17,D21)</f>
        <v>-490395</v>
      </c>
      <c r="E26" s="19">
        <f>SUM(E5,E9,E13,E17,E21)</f>
        <v>3645510</v>
      </c>
      <c r="F26" s="75">
        <v>209</v>
      </c>
      <c r="G26" s="17" t="s">
        <v>245</v>
      </c>
      <c r="H26" s="19">
        <f>SUM(H5,H9,H13,H17,H21)</f>
        <v>3177588</v>
      </c>
      <c r="I26" s="19">
        <f>SUM(I5,I9,I13,I17,I21)</f>
        <v>-346850</v>
      </c>
      <c r="J26" s="19">
        <f>SUM(J5,J9,J13,J17,J21)</f>
        <v>2830738</v>
      </c>
    </row>
    <row r="27" spans="1:10" ht="31.1" customHeight="1" x14ac:dyDescent="0.25">
      <c r="A27" s="75">
        <v>11008</v>
      </c>
      <c r="B27" s="18" t="s">
        <v>248</v>
      </c>
      <c r="C27" s="19">
        <f>SUM(C28:C32)</f>
        <v>9245326</v>
      </c>
      <c r="D27" s="19">
        <f>SUM(D28:D32)</f>
        <v>43721</v>
      </c>
      <c r="E27" s="19">
        <f>SUM(E28:E32)</f>
        <v>9289047</v>
      </c>
      <c r="F27" s="75">
        <v>23009</v>
      </c>
      <c r="G27" s="18" t="s">
        <v>249</v>
      </c>
      <c r="H27" s="19">
        <f>SUM(H28:H32)</f>
        <v>10104217</v>
      </c>
      <c r="I27" s="19">
        <f t="shared" ref="I27:J27" si="7">SUM(I28:I32)</f>
        <v>-99824</v>
      </c>
      <c r="J27" s="19">
        <f t="shared" si="7"/>
        <v>10004393</v>
      </c>
    </row>
    <row r="28" spans="1:10" ht="31.1" customHeight="1" x14ac:dyDescent="0.25">
      <c r="A28" s="75">
        <v>1100803</v>
      </c>
      <c r="B28" s="18" t="s">
        <v>250</v>
      </c>
      <c r="C28" s="19">
        <v>8418673</v>
      </c>
      <c r="D28" s="19">
        <v>6535</v>
      </c>
      <c r="E28" s="19">
        <f t="shared" si="1"/>
        <v>8425208</v>
      </c>
      <c r="F28" s="75">
        <v>2300903</v>
      </c>
      <c r="G28" s="18" t="s">
        <v>250</v>
      </c>
      <c r="H28" s="19">
        <v>9180096</v>
      </c>
      <c r="I28" s="19">
        <v>-218958</v>
      </c>
      <c r="J28" s="19">
        <f t="shared" ref="J28:J32" si="8">SUM(H28:I28)</f>
        <v>8961138</v>
      </c>
    </row>
    <row r="29" spans="1:10" ht="31.1" customHeight="1" x14ac:dyDescent="0.25">
      <c r="A29" s="75">
        <v>1100803</v>
      </c>
      <c r="B29" s="18" t="s">
        <v>254</v>
      </c>
      <c r="C29" s="19">
        <v>178272</v>
      </c>
      <c r="D29" s="19">
        <v>21</v>
      </c>
      <c r="E29" s="19">
        <f t="shared" si="1"/>
        <v>178293</v>
      </c>
      <c r="F29" s="75">
        <v>2300903</v>
      </c>
      <c r="G29" s="18" t="s">
        <v>254</v>
      </c>
      <c r="H29" s="19">
        <v>210705</v>
      </c>
      <c r="I29" s="19">
        <v>-4338</v>
      </c>
      <c r="J29" s="19">
        <f t="shared" ref="J29:J31" si="9">SUM(H29:I29)</f>
        <v>206367</v>
      </c>
    </row>
    <row r="30" spans="1:10" ht="31.1" customHeight="1" x14ac:dyDescent="0.25">
      <c r="A30" s="75">
        <v>1100803</v>
      </c>
      <c r="B30" s="18" t="s">
        <v>252</v>
      </c>
      <c r="C30" s="19">
        <v>583834</v>
      </c>
      <c r="D30" s="19">
        <v>23993</v>
      </c>
      <c r="E30" s="19">
        <f t="shared" si="1"/>
        <v>607827</v>
      </c>
      <c r="F30" s="75">
        <v>2300903</v>
      </c>
      <c r="G30" s="18" t="s">
        <v>252</v>
      </c>
      <c r="H30" s="19">
        <v>638437</v>
      </c>
      <c r="I30" s="19">
        <v>23993</v>
      </c>
      <c r="J30" s="19">
        <f t="shared" si="9"/>
        <v>662430</v>
      </c>
    </row>
    <row r="31" spans="1:10" ht="31.1" customHeight="1" x14ac:dyDescent="0.25">
      <c r="A31" s="75">
        <v>1100803</v>
      </c>
      <c r="B31" s="18" t="s">
        <v>253</v>
      </c>
      <c r="C31" s="19">
        <v>23254</v>
      </c>
      <c r="D31" s="19">
        <v>-59</v>
      </c>
      <c r="E31" s="19">
        <f t="shared" si="1"/>
        <v>23195</v>
      </c>
      <c r="F31" s="75">
        <v>2300903</v>
      </c>
      <c r="G31" s="18" t="s">
        <v>253</v>
      </c>
      <c r="H31" s="19">
        <v>24943</v>
      </c>
      <c r="I31" s="19">
        <v>-1478</v>
      </c>
      <c r="J31" s="19">
        <f t="shared" si="9"/>
        <v>23465</v>
      </c>
    </row>
    <row r="32" spans="1:10" ht="31.1" customHeight="1" x14ac:dyDescent="0.25">
      <c r="A32" s="75">
        <v>1100803</v>
      </c>
      <c r="B32" s="18" t="s">
        <v>251</v>
      </c>
      <c r="C32" s="19">
        <v>41293</v>
      </c>
      <c r="D32" s="19">
        <v>13231</v>
      </c>
      <c r="E32" s="19">
        <f t="shared" si="1"/>
        <v>54524</v>
      </c>
      <c r="F32" s="75">
        <v>2300903</v>
      </c>
      <c r="G32" s="18" t="s">
        <v>251</v>
      </c>
      <c r="H32" s="19">
        <v>50036</v>
      </c>
      <c r="I32" s="19">
        <v>100957</v>
      </c>
      <c r="J32" s="19">
        <f t="shared" si="8"/>
        <v>150993</v>
      </c>
    </row>
    <row r="33" spans="1:10" ht="31.1" customHeight="1" x14ac:dyDescent="0.25">
      <c r="A33" s="75">
        <v>1101401</v>
      </c>
      <c r="B33" s="18" t="s">
        <v>246</v>
      </c>
      <c r="C33" s="19"/>
      <c r="D33" s="19"/>
      <c r="E33" s="19">
        <f t="shared" si="1"/>
        <v>0</v>
      </c>
      <c r="F33" s="75">
        <v>2301401</v>
      </c>
      <c r="G33" s="18" t="s">
        <v>247</v>
      </c>
      <c r="H33" s="19">
        <v>331389</v>
      </c>
      <c r="I33" s="19">
        <v>-2927</v>
      </c>
      <c r="J33" s="19">
        <f t="shared" ref="J33:J34" si="10">SUM(H33:I33)</f>
        <v>328462</v>
      </c>
    </row>
    <row r="34" spans="1:10" ht="31.1" customHeight="1" x14ac:dyDescent="0.25">
      <c r="A34" s="75">
        <v>1101402</v>
      </c>
      <c r="B34" s="18" t="s">
        <v>261</v>
      </c>
      <c r="C34" s="19">
        <v>231963</v>
      </c>
      <c r="D34" s="19"/>
      <c r="E34" s="19">
        <f t="shared" si="1"/>
        <v>231963</v>
      </c>
      <c r="F34" s="75">
        <v>2301402</v>
      </c>
      <c r="G34" s="18" t="s">
        <v>262</v>
      </c>
      <c r="H34" s="19"/>
      <c r="I34" s="19">
        <v>2927</v>
      </c>
      <c r="J34" s="19">
        <f t="shared" si="10"/>
        <v>2927</v>
      </c>
    </row>
    <row r="35" spans="1:10" ht="31.1" customHeight="1" x14ac:dyDescent="0.25">
      <c r="A35" s="75"/>
      <c r="B35" s="18"/>
      <c r="C35" s="19"/>
      <c r="D35" s="19"/>
      <c r="E35" s="19"/>
      <c r="F35" s="75"/>
      <c r="G35" s="18"/>
      <c r="H35" s="19"/>
      <c r="I35" s="20"/>
      <c r="J35" s="19"/>
    </row>
    <row r="36" spans="1:10" ht="31.1" customHeight="1" x14ac:dyDescent="0.25">
      <c r="A36" s="75"/>
      <c r="B36" s="23" t="s">
        <v>255</v>
      </c>
      <c r="C36" s="24">
        <f>SUM(C26:C27,C33:C34)</f>
        <v>13613194</v>
      </c>
      <c r="D36" s="24">
        <f t="shared" ref="D36:E36" si="11">SUM(D26:D27,D33:D34)</f>
        <v>-446674</v>
      </c>
      <c r="E36" s="24">
        <f t="shared" si="11"/>
        <v>13166520</v>
      </c>
      <c r="F36" s="75"/>
      <c r="G36" s="25" t="s">
        <v>256</v>
      </c>
      <c r="H36" s="24">
        <f>SUM(H26:H27,H33:H34)</f>
        <v>13613194</v>
      </c>
      <c r="I36" s="24">
        <f t="shared" ref="I36:J36" si="12">SUM(I26:I27,I33:I34)</f>
        <v>-446674</v>
      </c>
      <c r="J36" s="24">
        <f t="shared" si="12"/>
        <v>13166520</v>
      </c>
    </row>
    <row r="37" spans="1:10" ht="26" customHeight="1" x14ac:dyDescent="0.25">
      <c r="B37" s="21"/>
      <c r="C37" s="21"/>
      <c r="D37" s="21"/>
      <c r="E37" s="21"/>
      <c r="F37" s="21"/>
      <c r="G37" s="21"/>
      <c r="H37" s="21"/>
      <c r="I37" s="21"/>
      <c r="J37" s="21"/>
    </row>
    <row r="38" spans="1:10" x14ac:dyDescent="0.25">
      <c r="B38" s="21"/>
      <c r="C38" s="21"/>
      <c r="D38" s="21"/>
      <c r="E38" s="21"/>
      <c r="F38" s="21"/>
      <c r="G38" s="21"/>
      <c r="H38" s="22"/>
      <c r="I38" s="21"/>
      <c r="J38" s="21"/>
    </row>
    <row r="39" spans="1:10" x14ac:dyDescent="0.25">
      <c r="B39" s="21"/>
      <c r="C39" s="21"/>
      <c r="D39" s="21"/>
      <c r="E39" s="21"/>
      <c r="F39" s="21"/>
      <c r="G39" s="21"/>
      <c r="H39" s="22">
        <f>C36-H36</f>
        <v>0</v>
      </c>
      <c r="I39" s="21"/>
      <c r="J39" s="21"/>
    </row>
    <row r="40" spans="1:10" x14ac:dyDescent="0.25">
      <c r="B40" s="21"/>
      <c r="C40" s="21"/>
      <c r="D40" s="21"/>
      <c r="E40" s="21"/>
      <c r="F40" s="21"/>
      <c r="G40" s="21"/>
      <c r="H40" s="21"/>
      <c r="I40" s="21"/>
      <c r="J40" s="21"/>
    </row>
    <row r="41" spans="1:10" x14ac:dyDescent="0.25">
      <c r="B41" s="21"/>
      <c r="C41" s="21"/>
      <c r="D41" s="21"/>
      <c r="E41" s="21"/>
      <c r="F41" s="21"/>
      <c r="G41" s="21"/>
      <c r="H41" s="21"/>
      <c r="I41" s="21"/>
      <c r="J41" s="21"/>
    </row>
    <row r="42" spans="1:10" x14ac:dyDescent="0.25">
      <c r="B42" s="21"/>
      <c r="C42" s="21"/>
      <c r="D42" s="21"/>
      <c r="E42" s="21"/>
      <c r="F42" s="21"/>
      <c r="G42" s="21"/>
      <c r="H42" s="21"/>
      <c r="I42" s="21"/>
      <c r="J42" s="21"/>
    </row>
    <row r="43" spans="1:10" x14ac:dyDescent="0.25">
      <c r="B43" s="21"/>
      <c r="C43" s="21"/>
      <c r="D43" s="21"/>
      <c r="E43" s="21"/>
      <c r="F43" s="21"/>
      <c r="G43" s="21"/>
      <c r="H43" s="21"/>
      <c r="I43" s="21"/>
      <c r="J43" s="21"/>
    </row>
    <row r="44" spans="1:10" x14ac:dyDescent="0.25">
      <c r="B44" s="21"/>
      <c r="C44" s="21"/>
      <c r="D44" s="21"/>
      <c r="E44" s="21"/>
      <c r="F44" s="21"/>
      <c r="G44" s="21"/>
      <c r="H44" s="21"/>
      <c r="I44" s="21"/>
      <c r="J44" s="21"/>
    </row>
    <row r="45" spans="1:10" x14ac:dyDescent="0.25">
      <c r="B45" s="21"/>
      <c r="C45" s="21"/>
      <c r="D45" s="21"/>
      <c r="E45" s="21"/>
      <c r="F45" s="21"/>
      <c r="G45" s="21"/>
      <c r="H45" s="21"/>
      <c r="I45" s="21"/>
      <c r="J45" s="21"/>
    </row>
    <row r="46" spans="1:10" x14ac:dyDescent="0.25">
      <c r="B46" s="21"/>
      <c r="C46" s="21"/>
      <c r="D46" s="21"/>
      <c r="E46" s="21"/>
      <c r="F46" s="21"/>
      <c r="G46" s="21"/>
      <c r="H46" s="21"/>
      <c r="I46" s="21"/>
      <c r="J46" s="21"/>
    </row>
    <row r="47" spans="1:10" x14ac:dyDescent="0.25">
      <c r="B47" s="21"/>
      <c r="C47" s="21"/>
      <c r="D47" s="21"/>
      <c r="E47" s="21"/>
      <c r="F47" s="21"/>
      <c r="G47" s="21"/>
      <c r="H47" s="21"/>
      <c r="I47" s="21"/>
      <c r="J47" s="21"/>
    </row>
    <row r="48" spans="1:10" x14ac:dyDescent="0.25">
      <c r="B48" s="21"/>
      <c r="C48" s="21"/>
      <c r="D48" s="21"/>
      <c r="E48" s="21"/>
      <c r="F48" s="21"/>
      <c r="G48" s="21"/>
      <c r="H48" s="21"/>
      <c r="I48" s="21"/>
      <c r="J48" s="21"/>
    </row>
    <row r="49" spans="2:10" x14ac:dyDescent="0.25">
      <c r="B49" s="21"/>
      <c r="C49" s="21"/>
      <c r="D49" s="21"/>
      <c r="E49" s="21"/>
      <c r="F49" s="21"/>
      <c r="G49" s="21"/>
      <c r="H49" s="21"/>
      <c r="I49" s="21"/>
      <c r="J49" s="21"/>
    </row>
    <row r="50" spans="2:10" x14ac:dyDescent="0.25">
      <c r="B50" s="21"/>
      <c r="C50" s="21"/>
      <c r="D50" s="21"/>
      <c r="E50" s="21"/>
      <c r="F50" s="21"/>
      <c r="G50" s="21"/>
      <c r="H50" s="21"/>
      <c r="I50" s="21"/>
      <c r="J50" s="21"/>
    </row>
    <row r="51" spans="2:10" x14ac:dyDescent="0.25">
      <c r="B51" s="21"/>
      <c r="C51" s="21"/>
      <c r="D51" s="21"/>
      <c r="E51" s="21"/>
      <c r="F51" s="21"/>
      <c r="G51" s="21"/>
      <c r="H51" s="21"/>
      <c r="I51" s="21"/>
      <c r="J51" s="21"/>
    </row>
    <row r="52" spans="2:10" x14ac:dyDescent="0.25">
      <c r="B52" s="21"/>
      <c r="C52" s="21"/>
      <c r="D52" s="21"/>
      <c r="E52" s="21"/>
      <c r="F52" s="21"/>
      <c r="G52" s="21"/>
      <c r="H52" s="21"/>
      <c r="I52" s="21"/>
      <c r="J52" s="21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  <row r="56" spans="2:10" x14ac:dyDescent="0.25">
      <c r="B56" s="21"/>
      <c r="C56" s="21"/>
      <c r="D56" s="21"/>
      <c r="E56" s="21"/>
      <c r="F56" s="21"/>
      <c r="G56" s="21"/>
      <c r="H56" s="21"/>
      <c r="I56" s="21"/>
      <c r="J56" s="21"/>
    </row>
    <row r="57" spans="2:10" x14ac:dyDescent="0.25">
      <c r="B57" s="21"/>
      <c r="C57" s="21"/>
      <c r="D57" s="21"/>
      <c r="E57" s="21"/>
      <c r="F57" s="21"/>
      <c r="G57" s="21"/>
      <c r="H57" s="21"/>
      <c r="I57" s="21"/>
      <c r="J57" s="21"/>
    </row>
    <row r="58" spans="2:10" x14ac:dyDescent="0.25">
      <c r="B58" s="21"/>
      <c r="C58" s="21"/>
      <c r="D58" s="21"/>
      <c r="E58" s="21"/>
      <c r="F58" s="21"/>
      <c r="G58" s="21"/>
      <c r="H58" s="21"/>
      <c r="I58" s="21"/>
      <c r="J58" s="21"/>
    </row>
    <row r="59" spans="2:10" x14ac:dyDescent="0.25">
      <c r="B59" s="21"/>
      <c r="C59" s="21"/>
      <c r="D59" s="21"/>
      <c r="E59" s="21"/>
      <c r="F59" s="21"/>
      <c r="G59" s="21"/>
      <c r="H59" s="21"/>
      <c r="I59" s="21"/>
      <c r="J59" s="21"/>
    </row>
    <row r="60" spans="2:10" x14ac:dyDescent="0.25">
      <c r="B60" s="21"/>
      <c r="C60" s="21"/>
      <c r="D60" s="21"/>
      <c r="E60" s="21"/>
      <c r="F60" s="21"/>
      <c r="G60" s="21"/>
      <c r="H60" s="21"/>
      <c r="I60" s="21"/>
      <c r="J60" s="21"/>
    </row>
    <row r="61" spans="2:10" x14ac:dyDescent="0.25">
      <c r="B61" s="21"/>
      <c r="C61" s="21"/>
      <c r="D61" s="21"/>
      <c r="E61" s="21"/>
      <c r="F61" s="21"/>
      <c r="G61" s="21"/>
      <c r="H61" s="21"/>
      <c r="I61" s="21"/>
      <c r="J61" s="21"/>
    </row>
    <row r="62" spans="2:10" x14ac:dyDescent="0.25">
      <c r="B62" s="21"/>
      <c r="C62" s="21"/>
      <c r="D62" s="21"/>
      <c r="E62" s="21"/>
      <c r="F62" s="21"/>
      <c r="G62" s="21"/>
      <c r="H62" s="21"/>
      <c r="I62" s="21"/>
      <c r="J62" s="21"/>
    </row>
    <row r="63" spans="2:10" x14ac:dyDescent="0.25">
      <c r="B63" s="21"/>
      <c r="C63" s="21"/>
      <c r="D63" s="21"/>
      <c r="E63" s="21"/>
      <c r="F63" s="21"/>
      <c r="G63" s="21"/>
      <c r="H63" s="21"/>
      <c r="I63" s="21"/>
      <c r="J63" s="21"/>
    </row>
    <row r="64" spans="2:10" x14ac:dyDescent="0.25">
      <c r="B64" s="21"/>
      <c r="C64" s="21"/>
      <c r="D64" s="21"/>
      <c r="E64" s="21"/>
      <c r="F64" s="21"/>
      <c r="G64" s="21"/>
      <c r="H64" s="21"/>
      <c r="I64" s="21"/>
      <c r="J64" s="21"/>
    </row>
    <row r="65" spans="2:10" x14ac:dyDescent="0.25">
      <c r="B65" s="21"/>
      <c r="C65" s="21"/>
      <c r="D65" s="21"/>
      <c r="E65" s="21"/>
      <c r="F65" s="21"/>
      <c r="G65" s="21"/>
      <c r="H65" s="21"/>
      <c r="I65" s="21"/>
      <c r="J65" s="21"/>
    </row>
    <row r="66" spans="2:10" x14ac:dyDescent="0.25">
      <c r="B66" s="21"/>
      <c r="C66" s="21"/>
      <c r="D66" s="21"/>
      <c r="E66" s="21"/>
      <c r="F66" s="21"/>
      <c r="G66" s="21"/>
      <c r="H66" s="21"/>
      <c r="I66" s="21"/>
      <c r="J66" s="21"/>
    </row>
    <row r="67" spans="2:10" x14ac:dyDescent="0.25">
      <c r="B67" s="21"/>
      <c r="C67" s="21"/>
      <c r="D67" s="21"/>
      <c r="E67" s="21"/>
      <c r="F67" s="21"/>
      <c r="G67" s="21"/>
      <c r="H67" s="21"/>
      <c r="I67" s="21"/>
      <c r="J67" s="21"/>
    </row>
    <row r="68" spans="2:10" x14ac:dyDescent="0.25">
      <c r="B68" s="21"/>
      <c r="C68" s="21"/>
      <c r="D68" s="21"/>
      <c r="E68" s="21"/>
      <c r="F68" s="21"/>
      <c r="G68" s="21"/>
      <c r="H68" s="21"/>
      <c r="I68" s="21"/>
      <c r="J68" s="21"/>
    </row>
    <row r="69" spans="2:10" x14ac:dyDescent="0.25">
      <c r="B69" s="21"/>
      <c r="C69" s="21"/>
      <c r="D69" s="21"/>
      <c r="E69" s="21"/>
      <c r="F69" s="21"/>
      <c r="G69" s="21"/>
      <c r="H69" s="21"/>
      <c r="I69" s="21"/>
      <c r="J69" s="21"/>
    </row>
    <row r="70" spans="2:10" x14ac:dyDescent="0.25">
      <c r="B70" s="21"/>
      <c r="C70" s="21"/>
      <c r="D70" s="21"/>
      <c r="E70" s="21"/>
      <c r="F70" s="21"/>
      <c r="G70" s="21"/>
      <c r="H70" s="21"/>
      <c r="I70" s="21"/>
      <c r="J70" s="21"/>
    </row>
    <row r="71" spans="2:10" x14ac:dyDescent="0.25">
      <c r="B71" s="21"/>
      <c r="C71" s="21"/>
      <c r="D71" s="21"/>
      <c r="E71" s="21"/>
      <c r="F71" s="21"/>
      <c r="G71" s="21"/>
      <c r="H71" s="21"/>
      <c r="I71" s="21"/>
      <c r="J71" s="21"/>
    </row>
    <row r="72" spans="2:10" x14ac:dyDescent="0.25">
      <c r="B72" s="21"/>
      <c r="C72" s="21"/>
      <c r="D72" s="21"/>
      <c r="E72" s="21"/>
      <c r="F72" s="21"/>
      <c r="G72" s="21"/>
      <c r="H72" s="21"/>
      <c r="I72" s="21"/>
      <c r="J72" s="21"/>
    </row>
    <row r="73" spans="2:10" x14ac:dyDescent="0.25">
      <c r="B73" s="21"/>
      <c r="C73" s="21"/>
      <c r="D73" s="21"/>
      <c r="E73" s="21"/>
      <c r="F73" s="21"/>
      <c r="G73" s="21"/>
      <c r="H73" s="21"/>
      <c r="I73" s="21"/>
      <c r="J73" s="21"/>
    </row>
    <row r="74" spans="2:10" x14ac:dyDescent="0.25">
      <c r="B74" s="21"/>
      <c r="C74" s="21"/>
      <c r="D74" s="21"/>
      <c r="E74" s="21"/>
      <c r="F74" s="21"/>
      <c r="G74" s="21"/>
      <c r="H74" s="21"/>
      <c r="I74" s="21"/>
      <c r="J74" s="21"/>
    </row>
    <row r="75" spans="2:10" x14ac:dyDescent="0.25">
      <c r="B75" s="21"/>
      <c r="C75" s="21"/>
      <c r="D75" s="21"/>
      <c r="E75" s="21"/>
      <c r="F75" s="21"/>
      <c r="G75" s="21"/>
      <c r="H75" s="21"/>
      <c r="I75" s="21"/>
      <c r="J75" s="21"/>
    </row>
    <row r="76" spans="2:10" x14ac:dyDescent="0.25">
      <c r="B76" s="21"/>
    </row>
    <row r="77" spans="2:10" x14ac:dyDescent="0.25">
      <c r="B77" s="21"/>
    </row>
    <row r="78" spans="2:10" x14ac:dyDescent="0.25">
      <c r="B78" s="21"/>
    </row>
    <row r="79" spans="2:10" x14ac:dyDescent="0.25">
      <c r="B79" s="21"/>
    </row>
    <row r="80" spans="2:10" x14ac:dyDescent="0.25">
      <c r="B80" s="21"/>
    </row>
    <row r="81" spans="2:2" x14ac:dyDescent="0.25">
      <c r="B81" s="21"/>
    </row>
    <row r="82" spans="2:2" x14ac:dyDescent="0.25">
      <c r="B82" s="21"/>
    </row>
    <row r="83" spans="2:2" x14ac:dyDescent="0.25">
      <c r="B83" s="21"/>
    </row>
    <row r="84" spans="2:2" x14ac:dyDescent="0.25">
      <c r="B84" s="21"/>
    </row>
    <row r="85" spans="2:2" x14ac:dyDescent="0.25">
      <c r="B85" s="21"/>
    </row>
  </sheetData>
  <mergeCells count="4">
    <mergeCell ref="A1:J1"/>
    <mergeCell ref="B2:H2"/>
    <mergeCell ref="A3:E3"/>
    <mergeCell ref="F3:J3"/>
  </mergeCells>
  <phoneticPr fontId="3" type="noConversion"/>
  <printOptions horizontalCentered="1"/>
  <pageMargins left="0.31496062992125984" right="0.31496062992125984" top="0.59055118110236227" bottom="0.43307086614173229" header="0.23622047244094491" footer="0.19685039370078741"/>
  <pageSetup paperSize="9" scale="76" firstPageNumber="7" fitToHeight="10" orientation="landscape" useFirstPageNumber="1" r:id="rId1"/>
  <headerFooter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6</vt:i4>
      </vt:variant>
    </vt:vector>
  </HeadingPairs>
  <TitlesOfParts>
    <vt:vector size="10" baseType="lpstr">
      <vt:lpstr>表1-一般公共预算</vt:lpstr>
      <vt:lpstr>表2-政府性基金</vt:lpstr>
      <vt:lpstr>表3-国有资本经营预算</vt:lpstr>
      <vt:lpstr>表4-社会保险基金预算</vt:lpstr>
      <vt:lpstr>'表1-一般公共预算'!Print_Area</vt:lpstr>
      <vt:lpstr>'表2-政府性基金'!Print_Area</vt:lpstr>
      <vt:lpstr>'表3-国有资本经营预算'!Print_Area</vt:lpstr>
      <vt:lpstr>'表4-社会保险基金预算'!Print_Area</vt:lpstr>
      <vt:lpstr>'表1-一般公共预算'!Print_Titles</vt:lpstr>
      <vt:lpstr>'表4-社会保险基金预算'!Print_Titles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段学军</cp:lastModifiedBy>
  <cp:lastPrinted>2020-11-24T15:09:17Z</cp:lastPrinted>
  <dcterms:created xsi:type="dcterms:W3CDTF">2009-09-03T03:53:30Z</dcterms:created>
  <dcterms:modified xsi:type="dcterms:W3CDTF">2020-11-24T15:10:15Z</dcterms:modified>
</cp:coreProperties>
</file>