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2015" windowHeight="9195"/>
  </bookViews>
  <sheets>
    <sheet name="封面" sheetId="22" r:id="rId1"/>
    <sheet name="目录" sheetId="23" r:id="rId2"/>
    <sheet name="表一" sheetId="37" r:id="rId3"/>
    <sheet name="表二" sheetId="38" r:id="rId4"/>
    <sheet name="表三" sheetId="39" r:id="rId5"/>
    <sheet name="表四" sheetId="27" r:id="rId6"/>
    <sheet name="表五" sheetId="28" r:id="rId7"/>
    <sheet name="表六 (1)" sheetId="41" r:id="rId8"/>
    <sheet name="表六（2)" sheetId="42" r:id="rId9"/>
    <sheet name="表七 (1)" sheetId="43" r:id="rId10"/>
    <sheet name="表七(2)" sheetId="44" r:id="rId11"/>
    <sheet name="表八" sheetId="33" r:id="rId12"/>
    <sheet name="表九" sheetId="34" r:id="rId13"/>
    <sheet name="表十" sheetId="35" r:id="rId14"/>
    <sheet name="表十一" sheetId="36" r:id="rId15"/>
  </sheets>
  <externalReferences>
    <externalReference r:id="rId16"/>
    <externalReference r:id="rId17"/>
  </externalReferences>
  <definedNames>
    <definedName name="_xlnm.Print_Area" localSheetId="4">表三!#REF!</definedName>
    <definedName name="_xlnm.Print_Titles" localSheetId="11">表八!$1:5</definedName>
    <definedName name="_xlnm.Print_Titles" localSheetId="12">表九!#REF!</definedName>
    <definedName name="_xlnm.Print_Titles" localSheetId="7">'表六 (1)'!$A$1:A$65523</definedName>
    <definedName name="_xlnm.Print_Titles" localSheetId="8">'表六（2)'!#REF!</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7">[1]封面!#REF!</definedName>
    <definedName name="地区名称" localSheetId="0">封面!$B$2:$B$3</definedName>
    <definedName name="地区名称" localSheetId="1">目录!#REF!</definedName>
    <definedName name="地区名称">[2]封面!$B$2:$B$3</definedName>
  </definedNames>
  <calcPr calcId="124519" fullPrecision="0"/>
  <fileRecoveryPr autoRecover="0"/>
</workbook>
</file>

<file path=xl/calcChain.xml><?xml version="1.0" encoding="utf-8"?>
<calcChain xmlns="http://schemas.openxmlformats.org/spreadsheetml/2006/main">
  <c r="C712" i="38"/>
  <c r="B712"/>
  <c r="C640"/>
  <c r="D640" s="1"/>
  <c r="B640"/>
  <c r="B119" i="27"/>
  <c r="B120"/>
  <c r="B121"/>
  <c r="B122"/>
  <c r="B123"/>
  <c r="B124"/>
  <c r="B125"/>
  <c r="B126"/>
  <c r="B127"/>
  <c r="B128"/>
  <c r="B129"/>
  <c r="B131"/>
  <c r="B132"/>
  <c r="B118"/>
  <c r="D45" i="34"/>
  <c r="C222" i="27"/>
  <c r="C184"/>
  <c r="D6" i="38"/>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7"/>
  <c r="D1268"/>
  <c r="D1269"/>
  <c r="D1270"/>
  <c r="D1271"/>
  <c r="D1272"/>
  <c r="D1273"/>
  <c r="D1274"/>
  <c r="D1275"/>
  <c r="D1276"/>
  <c r="D1277"/>
  <c r="D5"/>
  <c r="D33" i="37"/>
  <c r="D6"/>
  <c r="D7"/>
  <c r="D8"/>
  <c r="D9"/>
  <c r="D10"/>
  <c r="D11"/>
  <c r="D12"/>
  <c r="D13"/>
  <c r="D14"/>
  <c r="D15"/>
  <c r="D16"/>
  <c r="D17"/>
  <c r="D18"/>
  <c r="D19"/>
  <c r="D20"/>
  <c r="D21"/>
  <c r="D22"/>
  <c r="D23"/>
  <c r="D24"/>
  <c r="D25"/>
  <c r="D26"/>
  <c r="D27"/>
  <c r="D28"/>
  <c r="D29"/>
  <c r="D30"/>
  <c r="D5"/>
  <c r="D712" i="38" l="1"/>
  <c r="D237" i="34"/>
  <c r="D172"/>
  <c r="D196"/>
  <c r="D116"/>
  <c r="D6"/>
  <c r="B249"/>
  <c r="B236"/>
  <c r="G73" i="33"/>
  <c r="G63"/>
  <c r="F63"/>
  <c r="F73" s="1"/>
  <c r="G62"/>
  <c r="G34"/>
  <c r="G17"/>
  <c r="G6"/>
  <c r="F62"/>
  <c r="G47"/>
  <c r="F47"/>
  <c r="F34"/>
  <c r="F17"/>
  <c r="F6"/>
  <c r="B73"/>
  <c r="B63"/>
  <c r="C73"/>
  <c r="C63"/>
  <c r="C62"/>
  <c r="B62"/>
  <c r="D236" i="34" l="1"/>
  <c r="D249" s="1"/>
  <c r="B7" i="44"/>
  <c r="B9"/>
  <c r="B10"/>
  <c r="B11"/>
  <c r="B12"/>
  <c r="B13"/>
  <c r="B14"/>
  <c r="B15"/>
  <c r="B16"/>
  <c r="B17"/>
  <c r="B18"/>
  <c r="B19"/>
  <c r="B20"/>
  <c r="B21"/>
  <c r="B22"/>
  <c r="B23"/>
  <c r="B24"/>
  <c r="B25"/>
  <c r="B26"/>
  <c r="B27"/>
  <c r="B28"/>
  <c r="B29"/>
  <c r="B30"/>
  <c r="B32"/>
  <c r="B33"/>
  <c r="B34"/>
  <c r="B35"/>
  <c r="B36"/>
  <c r="B37"/>
  <c r="B38"/>
  <c r="B39"/>
  <c r="B40"/>
  <c r="B41"/>
  <c r="B42"/>
  <c r="B43"/>
  <c r="B44"/>
  <c r="B45"/>
  <c r="B46"/>
  <c r="B47"/>
  <c r="B48"/>
  <c r="B49"/>
  <c r="B50"/>
  <c r="B51"/>
  <c r="B52"/>
  <c r="B53"/>
  <c r="B54"/>
  <c r="B55"/>
  <c r="B56"/>
  <c r="B57"/>
  <c r="B58"/>
  <c r="B59"/>
  <c r="B60"/>
  <c r="B61"/>
  <c r="B62"/>
  <c r="B63"/>
  <c r="B64"/>
  <c r="B65"/>
  <c r="B66"/>
  <c r="B67"/>
  <c r="B68"/>
  <c r="B69"/>
  <c r="B71"/>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3"/>
  <c r="B144"/>
  <c r="B145"/>
  <c r="B146"/>
  <c r="B147"/>
  <c r="B148"/>
  <c r="B149"/>
  <c r="B150"/>
  <c r="B151"/>
  <c r="B6"/>
  <c r="Q116"/>
  <c r="K85"/>
  <c r="K72"/>
  <c r="K70" s="1"/>
  <c r="N148"/>
  <c r="N142"/>
  <c r="B142" s="1"/>
  <c r="N116"/>
  <c r="C31"/>
  <c r="B31" s="1"/>
  <c r="K31"/>
  <c r="N31"/>
  <c r="Q31"/>
  <c r="C8"/>
  <c r="L8"/>
  <c r="N8"/>
  <c r="P8"/>
  <c r="Q8"/>
  <c r="S8"/>
  <c r="B70" l="1"/>
  <c r="K8"/>
  <c r="B8" s="1"/>
  <c r="B72"/>
  <c r="C7" i="42"/>
  <c r="D7"/>
  <c r="E7"/>
  <c r="F7"/>
  <c r="G7"/>
  <c r="H7"/>
  <c r="I7"/>
  <c r="J7"/>
  <c r="K7"/>
  <c r="L7"/>
  <c r="M7"/>
  <c r="N7"/>
  <c r="O7"/>
  <c r="P7"/>
  <c r="Q7"/>
  <c r="R7"/>
  <c r="S7"/>
  <c r="T7"/>
  <c r="U7"/>
  <c r="V7"/>
  <c r="W7"/>
  <c r="X7"/>
  <c r="Y7"/>
  <c r="Z7"/>
  <c r="B8"/>
  <c r="B7" s="1"/>
  <c r="C7" i="41"/>
  <c r="D7"/>
  <c r="E7"/>
  <c r="F7"/>
  <c r="G7"/>
  <c r="H7"/>
  <c r="I7"/>
  <c r="J7"/>
  <c r="K7"/>
  <c r="L7"/>
  <c r="M7"/>
  <c r="N7"/>
  <c r="O7"/>
  <c r="P7"/>
  <c r="Q7"/>
  <c r="R7"/>
  <c r="S7"/>
  <c r="T7"/>
  <c r="U7"/>
  <c r="V7"/>
  <c r="W7"/>
  <c r="X7"/>
  <c r="Y7"/>
  <c r="Z7"/>
  <c r="AA7"/>
  <c r="AB7"/>
  <c r="B7"/>
  <c r="B8"/>
  <c r="T8"/>
  <c r="C8"/>
  <c r="B30" i="28" l="1"/>
  <c r="D31"/>
  <c r="E31"/>
  <c r="F31"/>
  <c r="G31"/>
  <c r="H31"/>
  <c r="I31"/>
  <c r="J31"/>
  <c r="K31"/>
  <c r="L31"/>
  <c r="M31"/>
  <c r="N31"/>
  <c r="O31"/>
  <c r="P31"/>
  <c r="B31" s="1"/>
  <c r="Q31"/>
  <c r="C31"/>
  <c r="C1266" i="38" l="1"/>
  <c r="D1266" s="1"/>
  <c r="C1278"/>
  <c r="B1278"/>
  <c r="D184" i="27"/>
  <c r="D165"/>
  <c r="D157"/>
  <c r="D6"/>
  <c r="D222" s="1"/>
  <c r="D103"/>
  <c r="D117"/>
  <c r="D140"/>
  <c r="D1278" i="38" l="1"/>
  <c r="E211" i="27"/>
  <c r="F211"/>
  <c r="F208"/>
  <c r="E198"/>
  <c r="F198"/>
  <c r="E192"/>
  <c r="E188"/>
  <c r="F188"/>
  <c r="E184"/>
  <c r="F184"/>
  <c r="E165"/>
  <c r="E157"/>
  <c r="E149"/>
  <c r="F149"/>
  <c r="E140"/>
  <c r="F140"/>
  <c r="E133"/>
  <c r="F133"/>
  <c r="E117"/>
  <c r="F117"/>
  <c r="E103"/>
  <c r="F103"/>
  <c r="E81"/>
  <c r="F81"/>
  <c r="E74"/>
  <c r="F74"/>
  <c r="E63"/>
  <c r="F63"/>
  <c r="E52"/>
  <c r="F52"/>
  <c r="E40"/>
  <c r="F40"/>
  <c r="E37"/>
  <c r="E6"/>
  <c r="F6"/>
  <c r="B211"/>
  <c r="B208"/>
  <c r="B198"/>
  <c r="B192"/>
  <c r="B188"/>
  <c r="B184"/>
  <c r="B170"/>
  <c r="B165"/>
  <c r="B157"/>
  <c r="B149"/>
  <c r="B140"/>
  <c r="B133"/>
  <c r="B117"/>
  <c r="B222" s="1"/>
  <c r="C224" s="1"/>
  <c r="B103"/>
  <c r="B81"/>
  <c r="B74"/>
  <c r="B63"/>
  <c r="B52"/>
  <c r="B40"/>
  <c r="B37"/>
  <c r="B34"/>
  <c r="B6"/>
  <c r="E222" l="1"/>
  <c r="F222"/>
  <c r="F7" i="39"/>
  <c r="F90" s="1"/>
  <c r="C8"/>
  <c r="C7" s="1"/>
  <c r="C90" s="1"/>
  <c r="C77"/>
  <c r="E7" l="1"/>
  <c r="E90" s="1"/>
  <c r="B8"/>
  <c r="B7" s="1"/>
  <c r="B90" s="1"/>
  <c r="B77"/>
  <c r="C33" i="37" l="1"/>
  <c r="B33"/>
  <c r="F9" i="41" l="1"/>
  <c r="G9"/>
  <c r="H9"/>
  <c r="I9"/>
  <c r="J9"/>
  <c r="K9"/>
  <c r="L9"/>
  <c r="M9"/>
  <c r="N9"/>
  <c r="O9"/>
  <c r="P9"/>
  <c r="Q9"/>
  <c r="R9"/>
  <c r="S9"/>
  <c r="T9"/>
  <c r="U9"/>
  <c r="V9"/>
  <c r="W9"/>
  <c r="X9"/>
  <c r="Y9"/>
  <c r="Z9"/>
  <c r="AA9"/>
  <c r="AB9"/>
  <c r="E9"/>
  <c r="D9"/>
  <c r="C9"/>
  <c r="B9"/>
</calcChain>
</file>

<file path=xl/sharedStrings.xml><?xml version="1.0" encoding="utf-8"?>
<sst xmlns="http://schemas.openxmlformats.org/spreadsheetml/2006/main" count="2952" uniqueCount="1709">
  <si>
    <t xml:space="preserve"> </t>
  </si>
  <si>
    <t>收入合计</t>
  </si>
  <si>
    <t xml:space="preserve">    其他收入</t>
  </si>
  <si>
    <t xml:space="preserve">    政府住房基金收入</t>
  </si>
  <si>
    <t xml:space="preserve">    捐赠收入</t>
  </si>
  <si>
    <t xml:space="preserve">    国有资源（资产）有偿使用收入</t>
  </si>
  <si>
    <t xml:space="preserve">    国有资本经营收入</t>
  </si>
  <si>
    <t xml:space="preserve">    罚没收入</t>
  </si>
  <si>
    <t xml:space="preserve">    行政事业性收费收入</t>
  </si>
  <si>
    <t xml:space="preserve">    专项收入</t>
  </si>
  <si>
    <t>二、非税收入</t>
  </si>
  <si>
    <t xml:space="preserve">    其他税收收入</t>
  </si>
  <si>
    <t xml:space="preserve">    环境保护税</t>
  </si>
  <si>
    <t xml:space="preserve">    烟叶税</t>
  </si>
  <si>
    <t xml:space="preserve">    契税</t>
  </si>
  <si>
    <t xml:space="preserve">    耕地占用税</t>
  </si>
  <si>
    <t xml:space="preserve">    车船税</t>
  </si>
  <si>
    <t xml:space="preserve">    土地增值税</t>
  </si>
  <si>
    <t xml:space="preserve">    城镇土地使用税</t>
  </si>
  <si>
    <t xml:space="preserve">    印花税</t>
  </si>
  <si>
    <t xml:space="preserve">    房产税</t>
  </si>
  <si>
    <t xml:space="preserve">    城市维护建设税</t>
  </si>
  <si>
    <t xml:space="preserve">    资源税</t>
  </si>
  <si>
    <t xml:space="preserve">    个人所得税</t>
  </si>
  <si>
    <t xml:space="preserve">    企业所得税退税</t>
  </si>
  <si>
    <t xml:space="preserve">    企业所得税</t>
  </si>
  <si>
    <t xml:space="preserve">    增值税</t>
  </si>
  <si>
    <t>一、税收收入</t>
  </si>
  <si>
    <t>预算数为决算（执行）数%</t>
  </si>
  <si>
    <t>预算数</t>
  </si>
  <si>
    <t>上年决算（执行)数</t>
  </si>
  <si>
    <r>
      <rPr>
        <b/>
        <sz val="12"/>
        <rFont val="宋体"/>
        <family val="3"/>
        <charset val="134"/>
      </rPr>
      <t>项</t>
    </r>
    <r>
      <rPr>
        <b/>
        <sz val="12"/>
        <rFont val="宋体"/>
        <family val="3"/>
        <charset val="134"/>
      </rPr>
      <t>目</t>
    </r>
  </si>
  <si>
    <t>单位：万元</t>
  </si>
  <si>
    <t>2020年一般公共预算收入表</t>
  </si>
  <si>
    <t>表一</t>
  </si>
  <si>
    <t>表二</t>
  </si>
  <si>
    <t>2020年一般公共预算支出表</t>
  </si>
  <si>
    <t>项目</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</si>
  <si>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</si>
  <si>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</si>
  <si>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</si>
  <si>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</si>
  <si>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</si>
  <si>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</si>
  <si>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</si>
  <si>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</si>
  <si>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</si>
  <si>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</si>
  <si>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</si>
  <si>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</si>
  <si>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</si>
  <si>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</si>
  <si>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</si>
  <si>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</si>
  <si>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</si>
  <si>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</si>
  <si>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</si>
  <si>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</si>
  <si>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</si>
  <si>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</si>
  <si>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</si>
  <si>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</si>
  <si>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</si>
  <si>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</si>
  <si>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</si>
  <si>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</si>
  <si>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</si>
  <si>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</si>
  <si>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</si>
  <si>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</si>
  <si>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</si>
  <si>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</si>
  <si>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</si>
  <si>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</si>
  <si>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</si>
  <si>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</si>
  <si>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</si>
  <si>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</si>
  <si>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</si>
  <si>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</si>
  <si>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</si>
  <si>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</si>
  <si>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</si>
  <si>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</si>
  <si>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</si>
  <si>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</si>
  <si>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</si>
  <si>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</si>
  <si>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</si>
  <si>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</si>
  <si>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</si>
  <si>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</si>
  <si>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</si>
  <si>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</si>
  <si>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</si>
  <si>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</si>
  <si>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</si>
  <si>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</si>
  <si>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</si>
  <si>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</si>
  <si>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</si>
  <si>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</si>
  <si>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</si>
  <si>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</si>
  <si>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</si>
  <si>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</si>
  <si>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</si>
  <si>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</si>
  <si>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</si>
  <si>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</si>
  <si>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</si>
  <si>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</si>
  <si>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</si>
  <si>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</si>
  <si>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</si>
  <si>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</si>
  <si>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</si>
  <si>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</si>
  <si>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</si>
  <si>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</si>
  <si>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</si>
  <si>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</si>
  <si>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</si>
  <si>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</si>
  <si>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</si>
  <si>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</si>
  <si>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</si>
  <si>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</si>
  <si>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</si>
  <si>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</si>
  <si>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</si>
  <si>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</si>
  <si>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</si>
  <si>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</si>
  <si>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</si>
  <si>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</si>
  <si>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</si>
  <si>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</si>
  <si>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</si>
  <si>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</si>
  <si>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</si>
  <si>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</si>
  <si>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</si>
  <si>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</si>
  <si>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</si>
  <si>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</si>
  <si>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</si>
  <si>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</si>
  <si>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</si>
  <si>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</si>
  <si>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</si>
  <si>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</si>
  <si>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</si>
  <si>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</si>
  <si>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</si>
  <si>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</si>
  <si>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</si>
  <si>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</si>
  <si>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</si>
  <si>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</si>
  <si>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</si>
  <si>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</si>
  <si>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</si>
  <si>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</si>
  <si>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</si>
  <si>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</si>
  <si>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</si>
  <si>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</si>
  <si>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</si>
  <si>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</si>
  <si>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</si>
  <si>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</si>
  <si>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</si>
  <si>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</si>
  <si>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</si>
  <si>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</si>
  <si>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</si>
  <si>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</si>
  <si>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</si>
  <si>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</si>
  <si>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</si>
  <si>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对外合作活动</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</si>
  <si>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</si>
  <si>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</si>
  <si>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</si>
  <si>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</si>
  <si>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</si>
  <si>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</si>
  <si>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</si>
  <si>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</si>
  <si>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</si>
  <si>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</si>
  <si>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</si>
  <si>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</si>
  <si>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</si>
  <si>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</si>
  <si>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</si>
  <si>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</si>
  <si>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</si>
  <si>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</si>
  <si>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</si>
  <si>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</si>
  <si>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</si>
  <si>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</si>
  <si>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</si>
  <si>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</si>
  <si>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</si>
  <si>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</si>
  <si>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</si>
  <si>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</si>
  <si>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</si>
  <si>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</si>
  <si>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</si>
  <si>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</si>
  <si>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</si>
  <si>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</si>
  <si>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</si>
  <si>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</si>
  <si>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</si>
  <si>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</si>
  <si>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</si>
  <si>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</si>
  <si>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</si>
  <si>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</si>
  <si>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</si>
  <si>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</si>
  <si>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</si>
  <si>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</si>
  <si>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</si>
  <si>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</si>
  <si>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</si>
  <si>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</si>
  <si>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</si>
  <si>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</si>
  <si>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</si>
  <si>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</si>
  <si>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</si>
  <si>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</si>
  <si>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</si>
  <si>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</si>
  <si>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</si>
  <si>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</si>
  <si>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</si>
  <si>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</si>
  <si>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</si>
  <si>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</si>
  <si>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</si>
  <si>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</si>
  <si>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</si>
  <si>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</si>
  <si>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</si>
  <si>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</si>
  <si>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</si>
  <si>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</si>
  <si>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</si>
  <si>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</si>
  <si>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</si>
  <si>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</si>
  <si>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</si>
  <si>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</si>
  <si>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</si>
  <si>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</si>
  <si>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</si>
  <si>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</si>
  <si>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</si>
  <si>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</si>
  <si>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</si>
  <si>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</si>
  <si>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</si>
  <si>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</si>
  <si>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</si>
  <si>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</si>
  <si>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</si>
  <si>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</si>
  <si>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</si>
  <si>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</si>
  <si>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</si>
  <si>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</si>
  <si>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</si>
  <si>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</si>
  <si>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</si>
  <si>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</si>
  <si>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</si>
  <si>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</si>
  <si>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</si>
  <si>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</si>
  <si>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</si>
  <si>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</si>
  <si>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</si>
  <si>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</si>
  <si>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</si>
  <si>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</si>
  <si>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</si>
  <si>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</si>
  <si>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</si>
  <si>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</si>
  <si>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</si>
  <si>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</si>
  <si>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</si>
  <si>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</si>
  <si>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</si>
  <si>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</si>
  <si>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</si>
  <si>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</si>
  <si>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</si>
  <si>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</si>
  <si>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</si>
  <si>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</si>
  <si>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</si>
  <si>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</si>
  <si>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</si>
  <si>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</si>
  <si>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</si>
  <si>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</si>
  <si>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</si>
  <si>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</si>
  <si>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</si>
  <si>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</si>
  <si>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</si>
  <si>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</si>
  <si>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</si>
  <si>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</si>
  <si>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</si>
  <si>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</si>
  <si>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</si>
  <si>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</si>
  <si>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</si>
  <si>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</si>
  <si>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</si>
  <si>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</si>
  <si>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</si>
  <si>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</si>
  <si>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</si>
  <si>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</si>
  <si>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</si>
  <si>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</si>
  <si>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</si>
  <si>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</si>
  <si>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</si>
  <si>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</si>
  <si>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</si>
  <si>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</si>
  <si>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</si>
  <si>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</si>
  <si>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</si>
  <si>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</si>
  <si>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</si>
  <si>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</si>
  <si>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</si>
  <si>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</si>
  <si>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</si>
  <si>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</si>
  <si>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</si>
  <si>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</si>
  <si>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</si>
  <si>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</si>
  <si>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</si>
  <si>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</si>
  <si>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</si>
  <si>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</si>
  <si>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</si>
  <si>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</si>
  <si>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</si>
  <si>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</si>
  <si>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</si>
  <si>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</si>
  <si>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</si>
  <si>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</si>
  <si>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</si>
  <si>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</si>
  <si>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</si>
  <si>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</si>
  <si>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</si>
  <si>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</si>
  <si>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</si>
  <si>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</si>
  <si>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</si>
  <si>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</si>
  <si>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</si>
  <si>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</si>
  <si>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</si>
  <si>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</si>
  <si>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</si>
  <si>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</si>
  <si>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</si>
  <si>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</si>
  <si>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</si>
  <si>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</si>
  <si>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</si>
  <si>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</si>
  <si>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</si>
  <si>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</si>
  <si>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</si>
  <si>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</si>
  <si>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</si>
  <si>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</si>
  <si>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</si>
  <si>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</si>
  <si>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</si>
  <si>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</si>
  <si>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</si>
  <si>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</si>
  <si>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</si>
  <si>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</si>
  <si>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</si>
  <si>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</si>
  <si>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</si>
  <si>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</si>
  <si>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</si>
  <si>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</si>
  <si>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</si>
  <si>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</si>
  <si>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</si>
  <si>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</si>
  <si>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</si>
  <si>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</si>
  <si>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</si>
  <si>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</si>
  <si>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</si>
  <si>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</si>
  <si>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</si>
  <si>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</si>
  <si>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</si>
  <si>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</si>
  <si>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</si>
  <si>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</si>
  <si>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</si>
  <si>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</si>
  <si>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</si>
  <si>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</si>
  <si>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</si>
  <si>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</si>
  <si>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</si>
  <si>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</si>
  <si>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</si>
  <si>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</si>
  <si>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</si>
  <si>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</si>
  <si>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</si>
  <si>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</si>
  <si>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</si>
  <si>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</si>
  <si>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</si>
  <si>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</si>
  <si>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</si>
  <si>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</si>
  <si>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</si>
  <si>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</si>
  <si>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</si>
  <si>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</si>
  <si>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</si>
  <si>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</si>
  <si>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</si>
  <si>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</si>
  <si>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</si>
  <si>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</si>
  <si>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</si>
  <si>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</si>
  <si>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</si>
  <si>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</si>
  <si>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</si>
  <si>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</si>
  <si>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</si>
  <si>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</si>
  <si>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</si>
  <si>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</si>
  <si>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</si>
  <si>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</si>
  <si>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</si>
  <si>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</si>
  <si>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</si>
  <si>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</si>
  <si>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</si>
  <si>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</si>
  <si>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</si>
  <si>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</si>
  <si>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</si>
  <si>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</si>
  <si>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</si>
  <si>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</si>
  <si>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</si>
  <si>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</si>
  <si>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</si>
  <si>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</si>
  <si>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</si>
  <si>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</si>
  <si>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</si>
  <si>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</si>
  <si>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</si>
  <si>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</si>
  <si>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</si>
  <si>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</si>
  <si>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</si>
  <si>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</si>
  <si>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</si>
  <si>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</si>
  <si>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</si>
  <si>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</si>
  <si>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</si>
  <si>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</si>
  <si>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</si>
  <si>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</si>
  <si>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</si>
  <si>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</si>
  <si>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</si>
  <si>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</si>
  <si>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</si>
  <si>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</si>
  <si>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</si>
  <si>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</si>
  <si>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</si>
  <si>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</si>
  <si>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</si>
  <si>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</si>
  <si>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</si>
  <si>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</si>
  <si>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</si>
  <si>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</si>
  <si>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</si>
  <si>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</si>
  <si>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</si>
  <si>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</si>
  <si>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</si>
  <si>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</si>
  <si>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</si>
  <si>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</si>
  <si>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</si>
  <si>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</si>
  <si>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</si>
  <si>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</si>
  <si>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</si>
  <si>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</si>
  <si>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</si>
  <si>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</si>
  <si>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</si>
  <si>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</si>
  <si>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</si>
  <si>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</si>
  <si>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</si>
  <si>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</si>
  <si>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</si>
  <si>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</si>
  <si>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</si>
  <si>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</si>
  <si>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</si>
  <si>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</si>
  <si>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</si>
  <si>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</si>
  <si>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</si>
  <si>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</si>
  <si>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</si>
  <si>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</si>
  <si>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</si>
  <si>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</si>
  <si>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</si>
  <si>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</si>
  <si>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</si>
  <si>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</si>
  <si>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</si>
  <si>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</si>
  <si>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</si>
  <si>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</si>
  <si>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</si>
  <si>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</si>
  <si>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</si>
  <si>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</si>
  <si>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</si>
  <si>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</si>
  <si>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</si>
  <si>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</si>
  <si>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</si>
  <si>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</si>
  <si>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</si>
  <si>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</si>
  <si>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</si>
  <si>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</si>
  <si>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</si>
  <si>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</si>
  <si>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</si>
  <si>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</si>
  <si>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</si>
  <si>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</si>
  <si>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</si>
  <si>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</si>
  <si>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</si>
  <si>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</si>
  <si>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</si>
  <si>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</si>
  <si>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</si>
  <si>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</si>
  <si>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</si>
  <si>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</si>
  <si>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</si>
  <si>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</si>
  <si>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</si>
  <si>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</si>
  <si>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</si>
  <si>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</si>
  <si>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</si>
  <si>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</si>
  <si>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</si>
  <si>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</si>
  <si>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</si>
  <si>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</si>
  <si>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</si>
  <si>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</si>
  <si>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</si>
  <si>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</si>
  <si>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</si>
  <si>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</si>
  <si>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</si>
  <si>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</si>
  <si>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</si>
  <si>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</si>
  <si>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</si>
  <si>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</si>
  <si>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</si>
  <si>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</si>
  <si>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</si>
  <si>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</si>
  <si>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</si>
  <si>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</si>
  <si>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</si>
  <si>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</si>
  <si>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</si>
  <si>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</si>
  <si>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</si>
  <si>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</si>
  <si>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</si>
  <si>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</si>
  <si>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</si>
  <si>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</si>
  <si>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</si>
  <si>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</si>
  <si>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</si>
  <si>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</si>
  <si>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</si>
  <si>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</si>
  <si>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</si>
  <si>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</si>
  <si>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</si>
  <si>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</si>
  <si>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</si>
  <si>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</si>
  <si>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</si>
  <si>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</si>
  <si>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</si>
  <si>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</si>
  <si>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</si>
  <si>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</si>
  <si>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</si>
  <si>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</si>
  <si>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</si>
  <si>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</si>
  <si>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</si>
  <si>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</si>
  <si>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</si>
  <si>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</si>
  <si>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</si>
  <si>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</si>
  <si>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</si>
  <si>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</si>
  <si>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</si>
  <si>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</si>
  <si>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</si>
  <si>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</si>
  <si>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</si>
  <si>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</si>
  <si>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</si>
  <si>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</si>
  <si>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</si>
  <si>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</si>
  <si>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</si>
  <si>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</si>
  <si>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</si>
  <si>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</si>
  <si>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</si>
  <si>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</si>
  <si>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</si>
  <si>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</si>
  <si>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</si>
  <si>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</si>
  <si>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</si>
  <si>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</si>
  <si>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</si>
  <si>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</si>
  <si>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</si>
  <si>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</si>
  <si>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</si>
  <si>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</si>
  <si>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</si>
  <si>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</si>
  <si>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</si>
  <si>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</si>
  <si>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</si>
  <si>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</si>
  <si>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</si>
  <si>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</si>
  <si>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</si>
  <si>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</si>
  <si>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</si>
  <si>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</si>
  <si>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</si>
  <si>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</si>
  <si>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</si>
  <si>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</si>
  <si>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</si>
  <si>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</si>
  <si>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</si>
  <si>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</si>
  <si>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</si>
  <si>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</si>
  <si>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</si>
  <si>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</si>
  <si>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</si>
  <si>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</si>
  <si>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</si>
  <si>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</si>
  <si>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</si>
  <si>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</si>
  <si>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</si>
  <si>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</si>
  <si>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</si>
  <si>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</si>
  <si>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</si>
  <si>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</si>
  <si>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</si>
  <si>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</si>
  <si>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</si>
  <si>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</si>
  <si>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</si>
  <si>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</si>
  <si>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</si>
  <si>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</si>
  <si>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</si>
  <si>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</si>
  <si>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</si>
  <si>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</si>
  <si>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</si>
  <si>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</si>
  <si>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</si>
  <si>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</si>
  <si>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</si>
  <si>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</si>
  <si>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</si>
  <si>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</si>
  <si>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</si>
  <si>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</si>
  <si>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</si>
  <si>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</si>
  <si>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</si>
  <si>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</si>
  <si>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</si>
  <si>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</si>
  <si>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</si>
  <si>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</si>
  <si>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</si>
  <si>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</si>
  <si>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</si>
  <si>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</si>
  <si>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</si>
  <si>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</si>
  <si>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</si>
  <si>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</si>
  <si>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</si>
  <si>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</si>
  <si>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</si>
  <si>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</si>
  <si>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</si>
  <si>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</si>
  <si>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</si>
  <si>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</si>
  <si>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</si>
  <si>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</si>
  <si>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</si>
  <si>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</si>
  <si>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</si>
  <si>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</si>
  <si>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</si>
  <si>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</si>
  <si>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</si>
  <si>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</si>
  <si>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</si>
  <si>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</si>
  <si>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</si>
  <si>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</si>
  <si>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</si>
  <si>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</si>
  <si>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</si>
  <si>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</si>
  <si>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</si>
  <si>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</si>
  <si>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</si>
  <si>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</si>
  <si>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</si>
  <si>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</si>
  <si>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</si>
  <si>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</si>
  <si>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</si>
  <si>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</si>
  <si>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</si>
  <si>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</si>
  <si>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</si>
  <si>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</si>
  <si>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</si>
  <si>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</si>
  <si>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</si>
  <si>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</si>
  <si>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</si>
  <si>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</si>
  <si>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</si>
  <si>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</si>
  <si>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</si>
  <si>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</si>
  <si>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</si>
  <si>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</si>
  <si>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</si>
  <si>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</si>
  <si>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</si>
  <si>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</si>
  <si>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</si>
  <si>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</si>
  <si>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</si>
  <si>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</si>
  <si>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</si>
  <si>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</si>
  <si>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</si>
  <si>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</si>
  <si>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</si>
  <si>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</si>
  <si>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</si>
  <si>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</si>
  <si>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</si>
  <si>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</si>
  <si>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</si>
  <si>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</si>
  <si>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</si>
  <si>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</si>
  <si>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</si>
  <si>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</si>
  <si>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</si>
  <si>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</si>
  <si>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</si>
  <si>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</si>
  <si>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</si>
  <si>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</si>
  <si>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</si>
  <si>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</si>
  <si>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</si>
  <si>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</si>
  <si>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</si>
  <si>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</si>
  <si>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</si>
  <si>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</si>
  <si>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</si>
  <si>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</si>
  <si>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</si>
  <si>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</si>
  <si>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</si>
  <si>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</si>
  <si>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</si>
  <si>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</si>
  <si>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</si>
  <si>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</si>
  <si>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</si>
  <si>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</si>
  <si>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</si>
  <si>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</si>
  <si>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</si>
  <si>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</si>
  <si>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</si>
  <si>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</si>
  <si>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</si>
  <si>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</si>
  <si>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</si>
  <si>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</si>
  <si>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</si>
  <si>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</si>
  <si>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</si>
  <si>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</si>
  <si>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</si>
  <si>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</si>
  <si>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</si>
  <si>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</si>
  <si>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</si>
  <si>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</si>
  <si>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</si>
  <si>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</si>
  <si>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</si>
  <si>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</si>
  <si>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</si>
  <si>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</si>
  <si>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</si>
  <si>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</si>
  <si>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</si>
  <si>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</si>
  <si>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</si>
  <si>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</si>
  <si>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</si>
  <si>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</si>
  <si>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</si>
  <si>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</si>
  <si>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</si>
  <si>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</si>
  <si>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</si>
  <si>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</si>
  <si>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</si>
  <si>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</si>
  <si>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</si>
  <si>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</si>
  <si>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</si>
  <si>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</si>
  <si>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</si>
  <si>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</si>
  <si>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</si>
  <si>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</si>
  <si>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</si>
  <si>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</si>
  <si>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</si>
  <si>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</si>
  <si>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</si>
  <si>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</si>
  <si>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</si>
  <si>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</si>
  <si>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</si>
  <si>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</si>
  <si>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</si>
  <si>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</si>
  <si>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</si>
  <si>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</si>
  <si>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</si>
  <si>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</si>
  <si>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</si>
  <si>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</si>
  <si>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</si>
  <si>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</si>
  <si>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</si>
  <si>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</si>
  <si>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</si>
  <si>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</si>
  <si>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</si>
  <si>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</si>
  <si>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</si>
  <si>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</si>
  <si>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</si>
  <si>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</si>
  <si>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</si>
  <si>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</si>
  <si>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</si>
  <si>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</si>
  <si>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</si>
  <si>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</si>
  <si>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</si>
  <si>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</si>
  <si>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</si>
  <si>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</si>
  <si>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</si>
  <si>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</si>
  <si>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</si>
  <si>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</si>
  <si>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</si>
  <si>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</si>
  <si>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</si>
  <si>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</si>
  <si>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</si>
  <si>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</si>
  <si>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</si>
  <si>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</si>
  <si>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</si>
  <si>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</si>
  <si>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</si>
  <si>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</si>
  <si>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</si>
  <si>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</si>
  <si>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</si>
  <si>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</si>
  <si>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</si>
  <si>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</si>
  <si>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</si>
  <si>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</si>
  <si>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</si>
  <si>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</si>
  <si>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</si>
  <si>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</si>
  <si>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</si>
  <si>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</si>
  <si>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</si>
  <si>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</si>
  <si>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</si>
  <si>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</si>
  <si>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</si>
  <si>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</si>
  <si>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</si>
  <si>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</si>
  <si>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</si>
  <si>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</si>
  <si>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</si>
  <si>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</si>
  <si>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</si>
  <si>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</si>
  <si>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</si>
  <si>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</si>
  <si>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</si>
  <si>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</si>
  <si>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</si>
  <si>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</si>
  <si>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</si>
  <si>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</si>
  <si>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</si>
  <si>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</si>
  <si>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</si>
  <si>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</si>
  <si>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</si>
  <si>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</si>
  <si>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</si>
  <si>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</si>
  <si>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</si>
  <si>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</si>
  <si>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2020年一般公共预算收支平衡表</t>
  </si>
  <si>
    <r>
      <rPr>
        <b/>
        <sz val="12"/>
        <rFont val="宋体"/>
        <family val="3"/>
        <charset val="134"/>
      </rPr>
      <t>收</t>
    </r>
    <r>
      <rPr>
        <b/>
        <sz val="14"/>
        <rFont val="宋体"/>
        <family val="3"/>
        <charset val="134"/>
      </rPr>
      <t>入</t>
    </r>
  </si>
  <si>
    <r>
      <rPr>
        <b/>
        <sz val="12"/>
        <rFont val="宋体"/>
        <family val="3"/>
        <charset val="134"/>
      </rPr>
      <t>支</t>
    </r>
    <r>
      <rPr>
        <b/>
        <sz val="14"/>
        <rFont val="宋体"/>
        <family val="3"/>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</si>
  <si>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</si>
  <si>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</si>
  <si>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</si>
  <si>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</si>
  <si>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</si>
  <si>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</si>
  <si>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</si>
  <si>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</si>
  <si>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</si>
  <si>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</si>
  <si>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</si>
  <si>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</si>
  <si>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</si>
  <si>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</si>
  <si>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</si>
  <si>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</si>
  <si>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</si>
  <si>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</si>
  <si>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</si>
  <si>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</si>
  <si>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</si>
  <si>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</si>
  <si>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</si>
  <si>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</si>
  <si>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</si>
  <si>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</si>
  <si>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</si>
  <si>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</si>
  <si>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</si>
  <si>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</si>
  <si>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</si>
  <si>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</si>
  <si>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</si>
  <si>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</si>
  <si>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</si>
  <si>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</si>
  <si>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</si>
  <si>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</si>
  <si>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</si>
  <si>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</si>
  <si>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</si>
  <si>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</si>
  <si>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</si>
  <si>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</si>
  <si>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</si>
  <si>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</si>
  <si>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</si>
  <si>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</si>
  <si>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</si>
  <si>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</si>
  <si>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</si>
  <si>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</si>
  <si>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</si>
  <si>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</si>
  <si>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</si>
  <si>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</si>
  <si>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</si>
  <si>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</si>
  <si>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</si>
  <si>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</si>
  <si>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</si>
  <si>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</si>
  <si>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</si>
  <si>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</si>
  <si>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</si>
  <si>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</si>
  <si>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</si>
  <si>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</si>
  <si>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</si>
  <si>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</si>
  <si>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</si>
  <si>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</si>
  <si>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</si>
  <si>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</si>
  <si>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</si>
  <si>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</si>
  <si>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</si>
  <si>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</si>
  <si>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</si>
  <si>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</si>
  <si>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</si>
  <si>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</si>
  <si>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</si>
  <si>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</si>
  <si>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</si>
  <si>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</si>
  <si>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</si>
  <si>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</si>
  <si>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</si>
  <si>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</si>
  <si>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</si>
  <si>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</si>
  <si>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2020年一般公共预算支出资金来源情况表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</si>
  <si>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</si>
  <si>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</si>
  <si>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</si>
  <si>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</si>
  <si>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</si>
  <si>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</si>
  <si>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</si>
  <si>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</si>
  <si>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</si>
  <si>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</si>
  <si>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</si>
  <si>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</si>
  <si>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</si>
  <si>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</si>
  <si>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</si>
  <si>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2020年政府预算支出经济分类情况表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</si>
  <si>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</si>
  <si>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</si>
  <si>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</si>
  <si>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</si>
  <si>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</si>
  <si>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</si>
  <si>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</si>
  <si>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</si>
  <si>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</si>
  <si>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</si>
  <si>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</si>
  <si>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</si>
  <si>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</si>
  <si>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</si>
  <si>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</si>
  <si>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</si>
  <si>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</si>
  <si>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十四、资源勘探信息等支出</t>
  </si>
  <si>
    <t>表八</t>
  </si>
  <si>
    <t>2020年政府性基金预算收支表</t>
  </si>
  <si>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</si>
  <si>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</si>
  <si>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</si>
  <si>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</si>
  <si>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</si>
  <si>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</si>
  <si>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</si>
  <si>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</si>
  <si>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</si>
  <si>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</si>
  <si>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</si>
  <si>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</si>
  <si>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</si>
  <si>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</si>
  <si>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</si>
  <si>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</si>
  <si>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</si>
  <si>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</si>
  <si>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</si>
  <si>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</si>
  <si>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</si>
  <si>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</si>
  <si>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</si>
  <si>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</si>
  <si>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</si>
  <si>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</si>
  <si>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</si>
  <si>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</si>
  <si>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</si>
  <si>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</si>
  <si>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</si>
  <si>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</si>
  <si>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</si>
  <si>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</si>
  <si>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</si>
  <si>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</si>
  <si>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</si>
  <si>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</si>
  <si>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</si>
  <si>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</si>
  <si>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</si>
  <si>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</si>
  <si>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</si>
  <si>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</si>
  <si>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</si>
  <si>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</si>
  <si>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</si>
  <si>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</si>
  <si>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</si>
  <si>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</si>
  <si>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</si>
  <si>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</si>
  <si>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</si>
  <si>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</si>
  <si>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</si>
  <si>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</si>
  <si>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</si>
  <si>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</si>
  <si>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</si>
  <si>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</si>
  <si>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</si>
  <si>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</si>
  <si>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</si>
  <si>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</si>
  <si>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</si>
  <si>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</si>
  <si>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</si>
  <si>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</si>
  <si>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</si>
  <si>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</si>
  <si>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</si>
  <si>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</si>
  <si>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</si>
  <si>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</si>
  <si>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</si>
  <si>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</si>
  <si>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</si>
  <si>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</si>
  <si>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</si>
  <si>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</si>
  <si>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2020年政府性基金预算收支明细表</t>
  </si>
  <si>
    <r>
      <rPr>
        <b/>
        <sz val="11"/>
        <rFont val="宋体"/>
        <family val="3"/>
        <charset val="134"/>
      </rPr>
      <t>项</t>
    </r>
    <r>
      <rPr>
        <b/>
        <sz val="12"/>
        <rFont val="宋体"/>
        <family val="3"/>
        <charset val="134"/>
      </rPr>
      <t>目</t>
    </r>
  </si>
  <si>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</si>
  <si>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</si>
  <si>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</si>
  <si>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</si>
  <si>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</si>
  <si>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</si>
  <si>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</si>
  <si>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</si>
  <si>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</si>
  <si>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</si>
  <si>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</si>
  <si>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</si>
  <si>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</si>
  <si>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</si>
  <si>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</si>
  <si>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</si>
  <si>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</si>
  <si>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</si>
  <si>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</si>
  <si>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</si>
  <si>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</si>
  <si>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</si>
  <si>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</si>
  <si>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</si>
  <si>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</si>
  <si>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</si>
  <si>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</si>
  <si>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</si>
  <si>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</si>
  <si>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</si>
  <si>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</si>
  <si>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</si>
  <si>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</si>
  <si>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</si>
  <si>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</si>
  <si>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</si>
  <si>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</si>
  <si>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</si>
  <si>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</si>
  <si>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</si>
  <si>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</si>
  <si>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</si>
  <si>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</si>
  <si>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</si>
  <si>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</si>
  <si>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</si>
  <si>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</si>
  <si>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</si>
  <si>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</si>
  <si>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</si>
  <si>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</si>
  <si>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</si>
  <si>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</si>
  <si>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</si>
  <si>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</si>
  <si>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</si>
  <si>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</si>
  <si>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</si>
  <si>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</si>
  <si>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</si>
  <si>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</si>
  <si>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</si>
  <si>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</si>
  <si>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</si>
  <si>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</si>
  <si>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</si>
  <si>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</si>
  <si>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</si>
  <si>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</si>
  <si>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</si>
  <si>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</si>
  <si>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</si>
  <si>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</si>
  <si>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</si>
  <si>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</si>
  <si>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</si>
  <si>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</si>
  <si>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</si>
  <si>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</si>
  <si>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</si>
  <si>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</si>
  <si>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</si>
  <si>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</si>
  <si>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</si>
  <si>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</si>
  <si>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</si>
  <si>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</si>
  <si>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</si>
  <si>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</si>
  <si>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</si>
  <si>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</si>
  <si>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</si>
  <si>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</si>
  <si>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</si>
  <si>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</si>
  <si>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</si>
  <si>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</si>
  <si>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</si>
  <si>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</si>
  <si>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</si>
  <si>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</si>
  <si>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</si>
  <si>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</si>
  <si>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</si>
  <si>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</si>
  <si>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</si>
  <si>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</si>
  <si>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</si>
  <si>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</si>
  <si>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</si>
  <si>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</si>
  <si>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</si>
  <si>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</si>
  <si>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</si>
  <si>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</si>
  <si>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</si>
  <si>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</si>
  <si>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</si>
  <si>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</si>
  <si>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</si>
  <si>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</si>
  <si>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</si>
  <si>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</si>
  <si>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</si>
  <si>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</si>
  <si>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</si>
  <si>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</si>
  <si>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</si>
  <si>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</si>
  <si>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</si>
  <si>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</si>
  <si>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</si>
  <si>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</si>
  <si>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</si>
  <si>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</si>
  <si>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</si>
  <si>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</si>
  <si>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</si>
  <si>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</si>
  <si>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</si>
  <si>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</si>
  <si>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</si>
  <si>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</si>
  <si>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</si>
  <si>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</si>
  <si>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</si>
  <si>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</si>
  <si>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</si>
  <si>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</si>
  <si>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</si>
  <si>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</si>
  <si>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</si>
  <si>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</si>
  <si>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</si>
  <si>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</si>
  <si>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</si>
  <si>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</si>
  <si>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</si>
  <si>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表十</t>
  </si>
  <si>
    <t>2020年政府性基金调入专项收入预算表</t>
  </si>
  <si>
    <t>表十一</t>
  </si>
  <si>
    <t>2020年政府性基金预算支出资金来源情况表</t>
  </si>
  <si>
    <t>当年预算收入安排</t>
  </si>
  <si>
    <t>转移支付收入安排</t>
  </si>
  <si>
    <t>上年结余</t>
  </si>
  <si>
    <t>表六之一</t>
  </si>
  <si>
    <t>2020年地市县一般公共预算收支表</t>
  </si>
  <si>
    <t>2016年分地市县公共财政收支预算表</t>
  </si>
  <si>
    <t>地    区</t>
  </si>
  <si>
    <t>收       入</t>
  </si>
  <si>
    <t>税　　　　收　　　　收　　　　入</t>
  </si>
  <si>
    <t>非  税  收  入</t>
  </si>
  <si>
    <t>小计</t>
  </si>
  <si>
    <t>增值税</t>
  </si>
  <si>
    <t>企业_x000D_
所得税</t>
  </si>
  <si>
    <t>企业
所得税退税</t>
  </si>
  <si>
    <t>个人_x000D_
所得税</t>
  </si>
  <si>
    <t>资源税</t>
  </si>
  <si>
    <t>城市维护_x000D_
建设税</t>
  </si>
  <si>
    <t>房产税</t>
  </si>
  <si>
    <t>印花税</t>
  </si>
  <si>
    <t>城镇土地使用税</t>
  </si>
  <si>
    <t>土地增值税</t>
  </si>
  <si>
    <t>车船税</t>
  </si>
  <si>
    <t>耕地_x000D_
占用税</t>
  </si>
  <si>
    <t>契税</t>
  </si>
  <si>
    <t>烟叶税</t>
  </si>
  <si>
    <t>环境保护税</t>
  </si>
  <si>
    <t>其他各项_x000D_税收收入</t>
  </si>
  <si>
    <t>专项_x000D_
收入</t>
  </si>
  <si>
    <t>行政事_x000D_
业性收_x000D_
费收入</t>
  </si>
  <si>
    <t>罚没_x000D_
收入</t>
  </si>
  <si>
    <t>国有资本_x000D_经营收入</t>
  </si>
  <si>
    <t>国有资源_x000D_
（资产）有_x000D_
偿使用收入</t>
  </si>
  <si>
    <t>捐赠
收入</t>
  </si>
  <si>
    <t>政府住房基金收入</t>
  </si>
  <si>
    <t>其他_x000D_
收入</t>
  </si>
  <si>
    <t xml:space="preserve">  地（市、州）合计</t>
  </si>
  <si>
    <t xml:space="preserve">      区县级合计</t>
  </si>
  <si>
    <t xml:space="preserve">        博乐市</t>
  </si>
  <si>
    <t xml:space="preserve">        阿拉山口市</t>
  </si>
  <si>
    <t xml:space="preserve">        精河县</t>
  </si>
  <si>
    <t xml:space="preserve">        温泉县</t>
  </si>
  <si>
    <t xml:space="preserve">      阿克苏地区本级</t>
  </si>
  <si>
    <t xml:space="preserve">        阿克苏市</t>
  </si>
  <si>
    <t xml:space="preserve">        温宿县</t>
  </si>
  <si>
    <t xml:space="preserve">        库车县</t>
  </si>
  <si>
    <t xml:space="preserve">        沙雅县</t>
  </si>
  <si>
    <t xml:space="preserve">        新和县</t>
  </si>
  <si>
    <t xml:space="preserve">        拜城县</t>
  </si>
  <si>
    <t xml:space="preserve">        乌什县</t>
  </si>
  <si>
    <t xml:space="preserve">        阿瓦提县</t>
  </si>
  <si>
    <t xml:space="preserve">        柯坪县</t>
  </si>
  <si>
    <t>区县级合计</t>
  </si>
  <si>
    <t>表六之二</t>
  </si>
  <si>
    <t>支            出</t>
  </si>
  <si>
    <t>支出
合计</t>
  </si>
  <si>
    <t>一般公共服务</t>
  </si>
  <si>
    <t>外交</t>
  </si>
  <si>
    <t>国防</t>
  </si>
  <si>
    <t>公共
安全</t>
  </si>
  <si>
    <t>教育</t>
  </si>
  <si>
    <t>科学
技术</t>
  </si>
  <si>
    <t>文化旅游体育与传媒</t>
  </si>
  <si>
    <t>社会保障和就业</t>
  </si>
  <si>
    <t>卫生健康</t>
  </si>
  <si>
    <t>节能环保</t>
  </si>
  <si>
    <t>城乡社区</t>
  </si>
  <si>
    <t>农林水</t>
  </si>
  <si>
    <t>交通
运输</t>
  </si>
  <si>
    <t>资源勘探信息等</t>
  </si>
  <si>
    <t>商业服务业等</t>
  </si>
  <si>
    <t>金融</t>
  </si>
  <si>
    <t>援助其他地区支出</t>
  </si>
  <si>
    <t>自然资源海洋气象等</t>
  </si>
  <si>
    <t>住房保障支出</t>
  </si>
  <si>
    <t>粮油物资储备</t>
  </si>
  <si>
    <t>灾害防治及应急管理</t>
  </si>
  <si>
    <t>债务付息支出</t>
  </si>
  <si>
    <t>债务发行费用支出</t>
  </si>
  <si>
    <t>其他
支出</t>
  </si>
  <si>
    <t>二、外交</t>
  </si>
  <si>
    <t>三、国防</t>
  </si>
  <si>
    <t>五、教育</t>
  </si>
  <si>
    <t>六、科学技术</t>
  </si>
  <si>
    <t>七、文化体育与传媒</t>
  </si>
  <si>
    <t>八、社会保障和就业</t>
  </si>
  <si>
    <t>九、医疗卫生</t>
  </si>
  <si>
    <t>十、环境保护</t>
  </si>
  <si>
    <t>十一、城乡社区事务</t>
  </si>
  <si>
    <t>十二、农林水事务</t>
  </si>
  <si>
    <t>十三、交通运输</t>
  </si>
  <si>
    <t>十四、资源勘探电力信息等事务</t>
  </si>
  <si>
    <t>十五、商业服务业等事务</t>
  </si>
  <si>
    <t>十六、金融监管等事务支出</t>
  </si>
  <si>
    <t>十八、国土资源气象等事务</t>
  </si>
  <si>
    <t>二十、粮油物资储备管理事务</t>
  </si>
  <si>
    <t>二十一、国债还本付息支出</t>
  </si>
  <si>
    <t>二十二、其他支出</t>
  </si>
  <si>
    <t>本级</t>
  </si>
  <si>
    <t>地（市）合计</t>
  </si>
  <si>
    <t>乌鲁木齐县</t>
  </si>
  <si>
    <t>天山区</t>
  </si>
  <si>
    <t>沙依巴克区</t>
  </si>
  <si>
    <t>高新区（新市区）</t>
  </si>
  <si>
    <t>水磨沟区</t>
  </si>
  <si>
    <t>经济区（头区）</t>
  </si>
  <si>
    <t>达坂城区</t>
  </si>
  <si>
    <t>米东区</t>
  </si>
  <si>
    <t>表七之一</t>
  </si>
  <si>
    <t>2020年省对下一般公共预算转移支付预算表</t>
  </si>
  <si>
    <t>转移支付合计</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</si>
  <si>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</si>
  <si>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</si>
  <si>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</si>
  <si>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</si>
  <si>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</si>
  <si>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</si>
  <si>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</si>
  <si>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</si>
  <si>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</si>
  <si>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</si>
  <si>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</si>
  <si>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</si>
  <si>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</si>
  <si>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</si>
  <si>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</si>
  <si>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</si>
  <si>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</si>
  <si>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</si>
  <si>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</si>
  <si>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</si>
  <si>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</si>
  <si>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</si>
  <si>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</si>
  <si>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</si>
  <si>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</si>
  <si>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</si>
  <si>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</si>
  <si>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</si>
  <si>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</si>
  <si>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</si>
  <si>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</si>
  <si>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</si>
  <si>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</si>
  <si>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</si>
  <si>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</si>
  <si>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</si>
  <si>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</si>
  <si>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专                   项                 转               移                 支            付</t>
  </si>
  <si>
    <t>专项转移支付小计</t>
  </si>
  <si>
    <t>卫生
健康</t>
  </si>
  <si>
    <t>节能
环保</t>
  </si>
  <si>
    <t>城乡
社区</t>
  </si>
  <si>
    <t>自然资源海洋气象</t>
  </si>
  <si>
    <t>住房
保障</t>
  </si>
  <si>
    <t>其他专项转移支付</t>
  </si>
  <si>
    <t>地区名称</t>
  </si>
  <si>
    <t>北京市</t>
  </si>
  <si>
    <t>2020年地方财政预算表</t>
  </si>
  <si>
    <t>天津市</t>
  </si>
  <si>
    <t>目  录</t>
  </si>
  <si>
    <t xml:space="preserve">            表一 2020年一般公共预算收入表</t>
  </si>
  <si>
    <t xml:space="preserve">            表二 2020年一般公共预算支出表</t>
  </si>
  <si>
    <t xml:space="preserve">            表三 2020年一般公共预算收支平衡表</t>
  </si>
  <si>
    <t xml:space="preserve">            表四 2020年一般公共预算支出资金来源情况表</t>
  </si>
  <si>
    <t xml:space="preserve">            表五 2020年一般公共预算支出经济分类情况表</t>
  </si>
  <si>
    <t xml:space="preserve">            表六 2020年地市县一般公共预算收支表</t>
  </si>
  <si>
    <t xml:space="preserve">            表七 2020年省对下一般公共预算转移支付预算表</t>
  </si>
  <si>
    <t xml:space="preserve">            表八 2020年政府性基金预算收支表</t>
  </si>
  <si>
    <t xml:space="preserve">            表九 2020年政府性基金预算收支明细表</t>
  </si>
  <si>
    <t xml:space="preserve">            表十 2020年政府性基金调入专项收入预算表</t>
  </si>
  <si>
    <t xml:space="preserve">            表十一 2020年政府性基金预算支出资金来源情况表</t>
  </si>
  <si>
    <t xml:space="preserve">       经济区（头区）</t>
    <phoneticPr fontId="2" type="noConversion"/>
  </si>
  <si>
    <t xml:space="preserve">        米东区</t>
    <phoneticPr fontId="2" type="noConversion"/>
  </si>
  <si>
    <t xml:space="preserve">   克拉玛依市</t>
    <phoneticPr fontId="64" type="noConversion"/>
  </si>
  <si>
    <t xml:space="preserve">        独山子区</t>
    <phoneticPr fontId="64" type="noConversion"/>
  </si>
  <si>
    <t xml:space="preserve">     伊犁州本级</t>
    <phoneticPr fontId="2" type="noConversion"/>
  </si>
  <si>
    <t xml:space="preserve">       霍尔果斯市</t>
    <phoneticPr fontId="2" type="noConversion"/>
  </si>
  <si>
    <t xml:space="preserve">       察布查尔县</t>
    <phoneticPr fontId="2" type="noConversion"/>
  </si>
  <si>
    <t xml:space="preserve">        昭苏县</t>
    <phoneticPr fontId="2" type="noConversion"/>
  </si>
  <si>
    <t xml:space="preserve">       塔城市</t>
    <phoneticPr fontId="2" type="noConversion"/>
  </si>
  <si>
    <t xml:space="preserve">       乌苏市</t>
    <phoneticPr fontId="2" type="noConversion"/>
  </si>
  <si>
    <t xml:space="preserve">       托里县</t>
    <phoneticPr fontId="2" type="noConversion"/>
  </si>
  <si>
    <t xml:space="preserve">        裕民县</t>
    <phoneticPr fontId="2" type="noConversion"/>
  </si>
  <si>
    <t xml:space="preserve">       阿勒泰市</t>
    <phoneticPr fontId="2" type="noConversion"/>
  </si>
  <si>
    <t xml:space="preserve">       吉木乃县</t>
    <phoneticPr fontId="2" type="noConversion"/>
  </si>
  <si>
    <t xml:space="preserve">     昌吉州本级</t>
    <phoneticPr fontId="64" type="noConversion"/>
  </si>
  <si>
    <t xml:space="preserve">       玛纳斯县</t>
    <phoneticPr fontId="64" type="noConversion"/>
  </si>
  <si>
    <t xml:space="preserve">       昌吉市</t>
    <phoneticPr fontId="64" type="noConversion"/>
  </si>
  <si>
    <t xml:space="preserve">       吉木萨尔县</t>
    <phoneticPr fontId="64" type="noConversion"/>
  </si>
  <si>
    <t xml:space="preserve">     开发区</t>
    <phoneticPr fontId="64" type="noConversion"/>
  </si>
  <si>
    <t xml:space="preserve">    阿克苏地区</t>
    <phoneticPr fontId="2" type="noConversion"/>
  </si>
  <si>
    <t xml:space="preserve">         喀什市</t>
    <phoneticPr fontId="64" type="noConversion"/>
  </si>
  <si>
    <t xml:space="preserve">         英吉沙县</t>
    <phoneticPr fontId="64" type="noConversion"/>
  </si>
  <si>
    <t xml:space="preserve">         泽普县</t>
    <phoneticPr fontId="64" type="noConversion"/>
  </si>
  <si>
    <t xml:space="preserve">         岳普湖县</t>
    <phoneticPr fontId="64" type="noConversion"/>
  </si>
  <si>
    <t xml:space="preserve">         和田县</t>
    <phoneticPr fontId="2" type="noConversion"/>
  </si>
  <si>
    <t xml:space="preserve">         民丰县</t>
    <phoneticPr fontId="2" type="noConversion"/>
  </si>
  <si>
    <t xml:space="preserve">      哈密市市本级</t>
    <phoneticPr fontId="2" type="noConversion"/>
  </si>
  <si>
    <t xml:space="preserve">        伊州区</t>
    <phoneticPr fontId="2" type="noConversion"/>
  </si>
  <si>
    <t>乌鲁木齐市</t>
    <phoneticPr fontId="64" type="noConversion"/>
  </si>
  <si>
    <t>开发区</t>
    <phoneticPr fontId="64" type="noConversion"/>
  </si>
  <si>
    <t xml:space="preserve">   乌鲁木齐市</t>
    <phoneticPr fontId="64" type="noConversion"/>
  </si>
  <si>
    <t xml:space="preserve">     乌鲁木齐市本级</t>
    <phoneticPr fontId="2" type="noConversion"/>
  </si>
  <si>
    <t xml:space="preserve">     区县级合计</t>
    <phoneticPr fontId="2" type="noConversion"/>
  </si>
  <si>
    <t xml:space="preserve">        乌鲁木齐县</t>
    <phoneticPr fontId="2" type="noConversion"/>
  </si>
  <si>
    <t xml:space="preserve">       天山区</t>
    <phoneticPr fontId="2" type="noConversion"/>
  </si>
  <si>
    <t xml:space="preserve">       沙依巴克区</t>
    <phoneticPr fontId="2" type="noConversion"/>
  </si>
  <si>
    <t xml:space="preserve">       高新区（新市区）</t>
    <phoneticPr fontId="2" type="noConversion"/>
  </si>
  <si>
    <t xml:space="preserve">       水磨沟区</t>
    <phoneticPr fontId="2" type="noConversion"/>
  </si>
  <si>
    <t xml:space="preserve">       达坂城区</t>
    <phoneticPr fontId="2" type="noConversion"/>
  </si>
  <si>
    <t xml:space="preserve">        甘泉堡</t>
    <phoneticPr fontId="64" type="noConversion"/>
  </si>
  <si>
    <t xml:space="preserve">      克拉玛依市本级</t>
    <phoneticPr fontId="64" type="noConversion"/>
  </si>
  <si>
    <t xml:space="preserve">      区县级合计</t>
    <phoneticPr fontId="2" type="noConversion"/>
  </si>
  <si>
    <t xml:space="preserve">        克拉玛依区</t>
    <phoneticPr fontId="64" type="noConversion"/>
  </si>
  <si>
    <t xml:space="preserve">        白碱滩区</t>
    <phoneticPr fontId="64" type="noConversion"/>
  </si>
  <si>
    <t xml:space="preserve">        乌尔禾区</t>
    <phoneticPr fontId="64" type="noConversion"/>
  </si>
  <si>
    <t xml:space="preserve">   伊犁州</t>
    <phoneticPr fontId="64" type="noConversion"/>
  </si>
  <si>
    <t xml:space="preserve">     都拉塔口岸</t>
    <phoneticPr fontId="2" type="noConversion"/>
  </si>
  <si>
    <t xml:space="preserve">       伊宁市</t>
    <phoneticPr fontId="2" type="noConversion"/>
  </si>
  <si>
    <t xml:space="preserve">       奎屯市</t>
    <phoneticPr fontId="2" type="noConversion"/>
  </si>
  <si>
    <t xml:space="preserve">       伊宁县</t>
    <phoneticPr fontId="2" type="noConversion"/>
  </si>
  <si>
    <t xml:space="preserve">       霍城县</t>
    <phoneticPr fontId="2" type="noConversion"/>
  </si>
  <si>
    <t xml:space="preserve">        尼勒克县</t>
    <phoneticPr fontId="2" type="noConversion"/>
  </si>
  <si>
    <t xml:space="preserve">        巩留县</t>
    <phoneticPr fontId="2" type="noConversion"/>
  </si>
  <si>
    <t xml:space="preserve">        新源县</t>
    <phoneticPr fontId="2" type="noConversion"/>
  </si>
  <si>
    <t xml:space="preserve">        特克斯县</t>
    <phoneticPr fontId="2" type="noConversion"/>
  </si>
  <si>
    <t xml:space="preserve">   塔城地区</t>
    <phoneticPr fontId="64" type="noConversion"/>
  </si>
  <si>
    <t xml:space="preserve">     塔城地区本级</t>
    <phoneticPr fontId="2" type="noConversion"/>
  </si>
  <si>
    <t xml:space="preserve">       额敏县</t>
    <phoneticPr fontId="2" type="noConversion"/>
  </si>
  <si>
    <t xml:space="preserve">       沙湾县</t>
    <phoneticPr fontId="2" type="noConversion"/>
  </si>
  <si>
    <t xml:space="preserve">        和丰县</t>
    <phoneticPr fontId="2" type="noConversion"/>
  </si>
  <si>
    <t xml:space="preserve">   阿勒泰地区</t>
    <phoneticPr fontId="64" type="noConversion"/>
  </si>
  <si>
    <t xml:space="preserve">     阿勒泰地区本级</t>
    <phoneticPr fontId="2" type="noConversion"/>
  </si>
  <si>
    <t xml:space="preserve">       布尔津县</t>
    <phoneticPr fontId="2" type="noConversion"/>
  </si>
  <si>
    <t xml:space="preserve">       哈巴河县</t>
    <phoneticPr fontId="2" type="noConversion"/>
  </si>
  <si>
    <t xml:space="preserve">       福海县</t>
    <phoneticPr fontId="2" type="noConversion"/>
  </si>
  <si>
    <t xml:space="preserve">       富蕴县</t>
    <phoneticPr fontId="2" type="noConversion"/>
  </si>
  <si>
    <t xml:space="preserve">       青河县</t>
    <phoneticPr fontId="2" type="noConversion"/>
  </si>
  <si>
    <t xml:space="preserve">   博尔塔拉州</t>
    <phoneticPr fontId="64" type="noConversion"/>
  </si>
  <si>
    <t xml:space="preserve">      博尔塔拉州本级</t>
    <phoneticPr fontId="2" type="noConversion"/>
  </si>
  <si>
    <t xml:space="preserve">   昌吉州</t>
    <phoneticPr fontId="64" type="noConversion"/>
  </si>
  <si>
    <t xml:space="preserve">       呼图壁县</t>
    <phoneticPr fontId="64" type="noConversion"/>
  </si>
  <si>
    <t xml:space="preserve">       阜康市</t>
    <phoneticPr fontId="64" type="noConversion"/>
  </si>
  <si>
    <t xml:space="preserve">       奇台县</t>
    <phoneticPr fontId="64" type="noConversion"/>
  </si>
  <si>
    <t xml:space="preserve">       木垒县</t>
    <phoneticPr fontId="64" type="noConversion"/>
  </si>
  <si>
    <t xml:space="preserve">       农业园区</t>
    <phoneticPr fontId="64" type="noConversion"/>
  </si>
  <si>
    <t xml:space="preserve">       准东开发区</t>
    <phoneticPr fontId="64" type="noConversion"/>
  </si>
  <si>
    <t xml:space="preserve">   巴州</t>
    <phoneticPr fontId="2" type="noConversion"/>
  </si>
  <si>
    <t xml:space="preserve">     巴州本级</t>
    <phoneticPr fontId="64" type="noConversion"/>
  </si>
  <si>
    <t xml:space="preserve">       库尔勒市</t>
    <phoneticPr fontId="64" type="noConversion"/>
  </si>
  <si>
    <t xml:space="preserve">       轮台县</t>
    <phoneticPr fontId="2" type="noConversion"/>
  </si>
  <si>
    <t xml:space="preserve">       尉犁县</t>
    <phoneticPr fontId="2" type="noConversion"/>
  </si>
  <si>
    <t xml:space="preserve">       且末县</t>
    <phoneticPr fontId="2" type="noConversion"/>
  </si>
  <si>
    <t xml:space="preserve">       若羌县</t>
    <phoneticPr fontId="64" type="noConversion"/>
  </si>
  <si>
    <t xml:space="preserve">       焉耆县</t>
    <phoneticPr fontId="2" type="noConversion"/>
  </si>
  <si>
    <t xml:space="preserve">       和静县</t>
    <phoneticPr fontId="64" type="noConversion"/>
  </si>
  <si>
    <t xml:space="preserve">       和硕县</t>
    <phoneticPr fontId="2" type="noConversion"/>
  </si>
  <si>
    <t xml:space="preserve">       博湖县</t>
    <phoneticPr fontId="64" type="noConversion"/>
  </si>
  <si>
    <t xml:space="preserve">    克州</t>
    <phoneticPr fontId="2" type="noConversion"/>
  </si>
  <si>
    <t xml:space="preserve">      本级</t>
    <phoneticPr fontId="2" type="noConversion"/>
  </si>
  <si>
    <t xml:space="preserve">      阿图什市</t>
    <phoneticPr fontId="2" type="noConversion"/>
  </si>
  <si>
    <t xml:space="preserve">      阿克陶县</t>
    <phoneticPr fontId="2" type="noConversion"/>
  </si>
  <si>
    <t xml:space="preserve">      乌恰县</t>
    <phoneticPr fontId="2" type="noConversion"/>
  </si>
  <si>
    <t xml:space="preserve">      阿合奇县</t>
    <phoneticPr fontId="2" type="noConversion"/>
  </si>
  <si>
    <t xml:space="preserve">     喀什地区</t>
    <phoneticPr fontId="2" type="noConversion"/>
  </si>
  <si>
    <t xml:space="preserve">       喀什地区本级</t>
    <phoneticPr fontId="2" type="noConversion"/>
  </si>
  <si>
    <t xml:space="preserve">       区县级合计</t>
    <phoneticPr fontId="2" type="noConversion"/>
  </si>
  <si>
    <t xml:space="preserve">         疏附县</t>
    <phoneticPr fontId="64" type="noConversion"/>
  </si>
  <si>
    <t xml:space="preserve">         疏勒县</t>
    <phoneticPr fontId="64" type="noConversion"/>
  </si>
  <si>
    <t xml:space="preserve">         莎车县</t>
    <phoneticPr fontId="64" type="noConversion"/>
  </si>
  <si>
    <t xml:space="preserve">         叶城县</t>
    <phoneticPr fontId="64" type="noConversion"/>
  </si>
  <si>
    <t xml:space="preserve">         麦盖提县</t>
    <phoneticPr fontId="64" type="noConversion"/>
  </si>
  <si>
    <t xml:space="preserve">         伽师县</t>
    <phoneticPr fontId="64" type="noConversion"/>
  </si>
  <si>
    <t xml:space="preserve">         巴楚县</t>
    <phoneticPr fontId="64" type="noConversion"/>
  </si>
  <si>
    <t xml:space="preserve">         塔什库尔干县</t>
    <phoneticPr fontId="64" type="noConversion"/>
  </si>
  <si>
    <t xml:space="preserve">    和田地区</t>
    <phoneticPr fontId="2" type="noConversion"/>
  </si>
  <si>
    <t xml:space="preserve">       和田地区本级</t>
    <phoneticPr fontId="64" type="noConversion"/>
  </si>
  <si>
    <t xml:space="preserve">         和田市</t>
    <phoneticPr fontId="2" type="noConversion"/>
  </si>
  <si>
    <t xml:space="preserve">         墨玉县</t>
    <phoneticPr fontId="64" type="noConversion"/>
  </si>
  <si>
    <t xml:space="preserve">         皮山县</t>
    <phoneticPr fontId="2" type="noConversion"/>
  </si>
  <si>
    <t xml:space="preserve">         洛浦县</t>
    <phoneticPr fontId="2" type="noConversion"/>
  </si>
  <si>
    <t xml:space="preserve">         策勒县</t>
    <phoneticPr fontId="2" type="noConversion"/>
  </si>
  <si>
    <t xml:space="preserve">         于田县</t>
    <phoneticPr fontId="2" type="noConversion"/>
  </si>
  <si>
    <t xml:space="preserve">    吐鲁番市</t>
    <phoneticPr fontId="2" type="noConversion"/>
  </si>
  <si>
    <t xml:space="preserve">      吐鲁番市本级</t>
    <phoneticPr fontId="2" type="noConversion"/>
  </si>
  <si>
    <t xml:space="preserve">        高昌区</t>
    <phoneticPr fontId="2" type="noConversion"/>
  </si>
  <si>
    <t xml:space="preserve">        鄯善县</t>
    <phoneticPr fontId="2" type="noConversion"/>
  </si>
  <si>
    <t xml:space="preserve">        托克逊县</t>
    <phoneticPr fontId="2" type="noConversion"/>
  </si>
  <si>
    <t xml:space="preserve">    哈密市合计</t>
    <phoneticPr fontId="2" type="noConversion"/>
  </si>
  <si>
    <t xml:space="preserve">        巴里坤县</t>
    <phoneticPr fontId="2" type="noConversion"/>
  </si>
  <si>
    <t xml:space="preserve">        伊吾县</t>
    <phoneticPr fontId="2" type="noConversion"/>
  </si>
  <si>
    <t>高新区</t>
    <phoneticPr fontId="64" type="noConversion"/>
  </si>
  <si>
    <t>甘泉堡</t>
    <phoneticPr fontId="64" type="noConversion"/>
  </si>
  <si>
    <t>自治区本级</t>
    <phoneticPr fontId="2" type="noConversion"/>
  </si>
  <si>
    <t>新疆自治区</t>
    <phoneticPr fontId="2" type="noConversion"/>
  </si>
  <si>
    <t>一          般              性                 转               移                 支            付</t>
  </si>
  <si>
    <t>新疆自治区</t>
    <phoneticPr fontId="2" type="noConversion"/>
  </si>
  <si>
    <t>自治区本级</t>
    <phoneticPr fontId="2" type="noConversion"/>
  </si>
  <si>
    <t>地（市）合计</t>
    <phoneticPr fontId="2" type="noConversion"/>
  </si>
  <si>
    <t>乌鲁木齐市</t>
    <phoneticPr fontId="64" type="noConversion"/>
  </si>
  <si>
    <t>乌鲁木齐县</t>
    <phoneticPr fontId="64" type="noConversion"/>
  </si>
  <si>
    <t>天山区</t>
    <phoneticPr fontId="64" type="noConversion"/>
  </si>
  <si>
    <t>沙依巴克区</t>
    <phoneticPr fontId="64" type="noConversion"/>
  </si>
  <si>
    <t>高新区（新市区）</t>
    <phoneticPr fontId="64" type="noConversion"/>
  </si>
  <si>
    <t>水磨沟区</t>
    <phoneticPr fontId="64" type="noConversion"/>
  </si>
  <si>
    <t>经济区（头区）</t>
    <phoneticPr fontId="64" type="noConversion"/>
  </si>
  <si>
    <t>达坂城区</t>
    <phoneticPr fontId="64" type="noConversion"/>
  </si>
  <si>
    <t>米东区</t>
    <phoneticPr fontId="64" type="noConversion"/>
  </si>
  <si>
    <t>甘泉堡</t>
    <phoneticPr fontId="64" type="noConversion"/>
  </si>
  <si>
    <t>甘泉堡</t>
    <phoneticPr fontId="64" type="noConversion"/>
  </si>
  <si>
    <t xml:space="preserve">  乌鲁木齐市</t>
    <phoneticPr fontId="64" type="noConversion"/>
  </si>
  <si>
    <t xml:space="preserve">  本级</t>
    <phoneticPr fontId="64" type="noConversion"/>
  </si>
  <si>
    <t xml:space="preserve">  区县级合计</t>
    <phoneticPr fontId="64" type="noConversion"/>
  </si>
  <si>
    <t>新疆自治区</t>
    <phoneticPr fontId="2" type="noConversion"/>
  </si>
  <si>
    <t>自治区本级</t>
    <phoneticPr fontId="2" type="noConversion"/>
  </si>
</sst>
</file>

<file path=xl/styles.xml><?xml version="1.0" encoding="utf-8"?>
<styleSheet xmlns="http://schemas.openxmlformats.org/spreadsheetml/2006/main">
  <numFmts count="41">
    <numFmt numFmtId="41" formatCode="_ * #,##0_ ;_ * \-#,##0_ ;_ * &quot;-&quot;_ ;_ @_ "/>
    <numFmt numFmtId="43" formatCode="_ * #,##0.00_ ;_ * \-#,##0.00_ ;_ * &quot;-&quot;??_ ;_ @_ "/>
    <numFmt numFmtId="176" formatCode="&quot;$&quot;#,##0_);\(&quot;$&quot;#,##0\)"/>
    <numFmt numFmtId="177" formatCode="#,##0;\-#,##0;&quot;-&quot;"/>
    <numFmt numFmtId="178" formatCode="_(* #,##0_);_(* \(#,##0\);_(* &quot;-&quot;_);_(@_)"/>
    <numFmt numFmtId="179" formatCode="#,##0;\(#,##0\)"/>
    <numFmt numFmtId="180" formatCode="_-* #,##0.00_-;\-* #,##0.00_-;_-* &quot;-&quot;??_-;_-@_-"/>
    <numFmt numFmtId="181" formatCode="#,##0;[Red]\(#,##0\)"/>
    <numFmt numFmtId="182" formatCode="_-&quot;$&quot;* #,##0_-;\-&quot;$&quot;* #,##0_-;_-&quot;$&quot;* &quot;-&quot;_-;_-@_-"/>
    <numFmt numFmtId="183" formatCode="_-&quot;$&quot;\ * #,##0.00_-;_-&quot;$&quot;\ * #,##0.00\-;_-&quot;$&quot;\ * &quot;-&quot;??_-;_-@_-"/>
    <numFmt numFmtId="184" formatCode="\$#,##0.00;\(\$#,##0.00\)"/>
    <numFmt numFmtId="185" formatCode="_(* #,##0.00_);_(* \(#,##0.00\);_(* &quot;-&quot;??_);_(@_)"/>
    <numFmt numFmtId="186" formatCode="\$#,##0;\(\$#,##0\)"/>
    <numFmt numFmtId="187" formatCode="#,##0.0_);\(#,##0.0\)"/>
    <numFmt numFmtId="188" formatCode="_-&quot;$&quot;\ * #,##0_-;_-&quot;$&quot;\ * #,##0\-;_-&quot;$&quot;\ * &quot;-&quot;_-;_-@_-"/>
    <numFmt numFmtId="189" formatCode="&quot;$&quot;#,##0_);[Red]\(&quot;$&quot;#,##0\)"/>
    <numFmt numFmtId="190" formatCode="&quot;$&quot;#,##0.00_);[Red]\(&quot;$&quot;#,##0.00\)"/>
    <numFmt numFmtId="191" formatCode="&quot;$&quot;\ #,##0.00_-;[Red]&quot;$&quot;\ #,##0.00\-"/>
    <numFmt numFmtId="192" formatCode="0.00_)"/>
    <numFmt numFmtId="193" formatCode="_-* #,##0\ _k_r_-;\-* #,##0\ _k_r_-;_-* &quot;-&quot;\ _k_r_-;_-@_-"/>
    <numFmt numFmtId="194" formatCode="_-* #,##0.00\ _k_r_-;\-* #,##0.00\ _k_r_-;_-* &quot;-&quot;??\ _k_r_-;_-@_-"/>
    <numFmt numFmtId="195" formatCode="&quot;綅&quot;\t#,##0_);[Red]\(&quot;綅&quot;\t#,##0\)"/>
    <numFmt numFmtId="196" formatCode="&quot;?\t#,##0_);[Red]\(&quot;&quot;?&quot;\t#,##0\)"/>
    <numFmt numFmtId="197" formatCode="_(&quot;$&quot;* #,##0.00_);_(&quot;$&quot;* \(#,##0.00\);_(&quot;$&quot;* &quot;-&quot;??_);_(@_)"/>
    <numFmt numFmtId="198" formatCode="_(&quot;$&quot;* #,##0_);_(&quot;$&quot;* \(#,##0\);_(&quot;$&quot;* &quot;-&quot;_);_(@_)"/>
    <numFmt numFmtId="199" formatCode="_(&quot;¥&quot;* #,##0.00_);_(&quot;¥&quot;* \(#,##0.00\);_(&quot;¥&quot;* &quot;-&quot;??_);_(@_)"/>
    <numFmt numFmtId="200" formatCode="_-&quot;$&quot;* #,##0.00_-;\-&quot;$&quot;* #,##0.00_-;_-&quot;$&quot;* &quot;-&quot;??_-;_-@_-"/>
    <numFmt numFmtId="201" formatCode="_-* #,##0_$_-;\-* #,##0_$_-;_-* &quot;-&quot;_$_-;_-@_-"/>
    <numFmt numFmtId="202" formatCode="_-* #,##0.00_$_-;\-* #,##0.00_$_-;_-* &quot;-&quot;??_$_-;_-@_-"/>
    <numFmt numFmtId="203" formatCode="_-* #,##0&quot;$&quot;_-;\-* #,##0&quot;$&quot;_-;_-* &quot;-&quot;&quot;$&quot;_-;_-@_-"/>
    <numFmt numFmtId="204" formatCode="_-* #,##0.00&quot;$&quot;_-;\-* #,##0.00&quot;$&quot;_-;_-* &quot;-&quot;??&quot;$&quot;_-;_-@_-"/>
    <numFmt numFmtId="205" formatCode="* #,##0.00;* \-#,##0.00;* &quot;-&quot;??;@"/>
    <numFmt numFmtId="206" formatCode="yy\.mm\.dd"/>
    <numFmt numFmtId="207" formatCode="0.0"/>
    <numFmt numFmtId="208" formatCode="0_ "/>
    <numFmt numFmtId="209" formatCode="0.0_ "/>
    <numFmt numFmtId="210" formatCode="0_);[Red]\(0\)"/>
    <numFmt numFmtId="211" formatCode="#,##0_);[Red]\(#,##0\)"/>
    <numFmt numFmtId="212" formatCode="_ * #,##0.0000_ ;_ * \-#,##0.0000_ ;_ * &quot;-&quot;????_ ;_ @_ "/>
    <numFmt numFmtId="213" formatCode="#,##0_ ;[Red]\-#,##0\ "/>
    <numFmt numFmtId="214" formatCode="#,##0_ "/>
  </numFmts>
  <fonts count="120">
    <font>
      <sz val="11"/>
      <color theme="1"/>
      <name val="宋体"/>
      <charset val="134"/>
      <scheme val="minor"/>
    </font>
    <font>
      <sz val="12"/>
      <name val="宋体"/>
      <family val="3"/>
      <charset val="134"/>
    </font>
    <font>
      <sz val="9"/>
      <name val="宋体"/>
      <family val="3"/>
      <charset val="134"/>
    </font>
    <font>
      <b/>
      <sz val="12"/>
      <name val="宋体"/>
      <family val="3"/>
      <charset val="134"/>
    </font>
    <font>
      <b/>
      <sz val="11"/>
      <name val="宋体"/>
      <family val="3"/>
      <charset val="134"/>
    </font>
    <font>
      <sz val="11"/>
      <name val="宋体"/>
      <family val="3"/>
      <charset val="134"/>
    </font>
    <font>
      <sz val="12"/>
      <name val="黑体"/>
      <family val="3"/>
      <charset val="134"/>
    </font>
    <font>
      <b/>
      <sz val="16"/>
      <name val="黑体"/>
      <family val="3"/>
      <charset val="134"/>
    </font>
    <font>
      <sz val="10"/>
      <name val="Helv"/>
      <family val="2"/>
    </font>
    <font>
      <sz val="10"/>
      <name val="Arial"/>
      <family val="2"/>
    </font>
    <font>
      <sz val="12"/>
      <name val="Times New Roman"/>
      <family val="1"/>
    </font>
    <font>
      <sz val="10"/>
      <color indexed="8"/>
      <name val="Arial"/>
      <family val="2"/>
    </font>
    <font>
      <sz val="10"/>
      <name val="Geneva"/>
      <family val="1"/>
    </font>
    <font>
      <sz val="11"/>
      <color indexed="8"/>
      <name val="宋体"/>
      <family val="3"/>
      <charset val="134"/>
    </font>
    <font>
      <sz val="12"/>
      <color indexed="8"/>
      <name val="楷体_GB2312"/>
      <family val="3"/>
      <charset val="134"/>
    </font>
    <font>
      <sz val="11"/>
      <color indexed="9"/>
      <name val="宋体"/>
      <family val="3"/>
      <charset val="134"/>
    </font>
    <font>
      <sz val="12"/>
      <color indexed="9"/>
      <name val="楷体_GB2312"/>
      <family val="3"/>
      <charset val="134"/>
    </font>
    <font>
      <sz val="12"/>
      <color indexed="8"/>
      <name val="宋体"/>
      <family val="3"/>
      <charset val="134"/>
    </font>
    <font>
      <sz val="12"/>
      <color indexed="9"/>
      <name val="宋体"/>
      <family val="3"/>
      <charset val="134"/>
    </font>
    <font>
      <sz val="8"/>
      <name val="Times New Roman"/>
      <family val="1"/>
    </font>
    <font>
      <sz val="11"/>
      <color indexed="20"/>
      <name val="宋体"/>
      <family val="3"/>
      <charset val="134"/>
    </font>
    <font>
      <sz val="7"/>
      <name val="Helv"/>
      <family val="2"/>
    </font>
    <font>
      <b/>
      <sz val="10"/>
      <name val="MS Sans Serif"/>
      <family val="2"/>
    </font>
    <font>
      <b/>
      <sz val="11"/>
      <color indexed="52"/>
      <name val="宋体"/>
      <family val="3"/>
      <charset val="134"/>
    </font>
    <font>
      <b/>
      <sz val="11"/>
      <color indexed="9"/>
      <name val="宋体"/>
      <family val="3"/>
      <charset val="134"/>
    </font>
    <font>
      <sz val="10"/>
      <name val="Times New Roman"/>
      <family val="1"/>
    </font>
    <font>
      <sz val="12"/>
      <name val="Arial"/>
      <family val="2"/>
    </font>
    <font>
      <i/>
      <sz val="11"/>
      <color indexed="23"/>
      <name val="宋体"/>
      <family val="3"/>
      <charset val="134"/>
    </font>
    <font>
      <u/>
      <sz val="7.5"/>
      <color indexed="36"/>
      <name val="Arial"/>
      <family val="2"/>
    </font>
    <font>
      <sz val="11"/>
      <color indexed="17"/>
      <name val="宋体"/>
      <family val="3"/>
      <charset val="134"/>
    </font>
    <font>
      <sz val="8"/>
      <name val="Arial"/>
      <family val="2"/>
    </font>
    <font>
      <b/>
      <sz val="12"/>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18"/>
      <name val="Arial"/>
      <family val="2"/>
    </font>
    <font>
      <u/>
      <sz val="7.5"/>
      <color indexed="12"/>
      <name val="Arial"/>
      <family val="2"/>
    </font>
    <font>
      <sz val="11"/>
      <color indexed="62"/>
      <name val="宋体"/>
      <family val="3"/>
      <charset val="134"/>
    </font>
    <font>
      <sz val="12"/>
      <name val="Helv"/>
      <family val="2"/>
    </font>
    <font>
      <sz val="11"/>
      <color indexed="52"/>
      <name val="宋体"/>
      <family val="3"/>
      <charset val="134"/>
    </font>
    <font>
      <sz val="12"/>
      <color indexed="9"/>
      <name val="Helv"/>
      <family val="2"/>
    </font>
    <font>
      <sz val="10"/>
      <name val="MS Sans Serif"/>
      <family val="2"/>
    </font>
    <font>
      <sz val="11"/>
      <color indexed="60"/>
      <name val="宋体"/>
      <family val="3"/>
      <charset val="134"/>
    </font>
    <font>
      <sz val="7"/>
      <name val="Small Fonts"/>
      <family val="2"/>
    </font>
    <font>
      <sz val="10"/>
      <name val="Courier"/>
      <family val="3"/>
    </font>
    <font>
      <b/>
      <i/>
      <sz val="16"/>
      <name val="Helv"/>
      <family val="2"/>
    </font>
    <font>
      <b/>
      <sz val="11"/>
      <color indexed="63"/>
      <name val="宋体"/>
      <family val="3"/>
      <charset val="134"/>
    </font>
    <font>
      <sz val="7"/>
      <color indexed="10"/>
      <name val="Helv"/>
      <family val="2"/>
    </font>
    <font>
      <b/>
      <sz val="10"/>
      <name val="Tms Rmn"/>
      <family val="1"/>
    </font>
    <font>
      <sz val="10"/>
      <color indexed="8"/>
      <name val="MS Sans Serif"/>
      <family val="2"/>
    </font>
    <font>
      <b/>
      <sz val="18"/>
      <color indexed="56"/>
      <name val="宋体"/>
      <family val="3"/>
      <charset val="134"/>
    </font>
    <font>
      <b/>
      <sz val="11"/>
      <color indexed="8"/>
      <name val="宋体"/>
      <family val="3"/>
      <charset val="134"/>
    </font>
    <font>
      <sz val="11"/>
      <color indexed="10"/>
      <name val="宋体"/>
      <family val="3"/>
      <charset val="134"/>
    </font>
    <font>
      <b/>
      <sz val="15"/>
      <color indexed="56"/>
      <name val="楷体_GB2312"/>
      <family val="3"/>
      <charset val="134"/>
    </font>
    <font>
      <b/>
      <sz val="13"/>
      <color indexed="56"/>
      <name val="楷体_GB2312"/>
      <family val="3"/>
      <charset val="134"/>
    </font>
    <font>
      <b/>
      <sz val="11"/>
      <color indexed="56"/>
      <name val="楷体_GB2312"/>
      <family val="3"/>
      <charset val="134"/>
    </font>
    <font>
      <b/>
      <sz val="14"/>
      <name val="楷体"/>
      <family val="3"/>
      <charset val="134"/>
    </font>
    <font>
      <b/>
      <sz val="18"/>
      <color indexed="62"/>
      <name val="宋体"/>
      <family val="3"/>
      <charset val="134"/>
    </font>
    <font>
      <sz val="10"/>
      <name val="楷体"/>
      <family val="3"/>
      <charset val="134"/>
    </font>
    <font>
      <sz val="12"/>
      <color indexed="20"/>
      <name val="楷体_GB2312"/>
      <family val="3"/>
      <charset val="134"/>
    </font>
    <font>
      <sz val="12"/>
      <color indexed="20"/>
      <name val="宋体"/>
      <family val="3"/>
      <charset val="134"/>
    </font>
    <font>
      <sz val="10.5"/>
      <color indexed="20"/>
      <name val="宋体"/>
      <family val="3"/>
      <charset val="134"/>
    </font>
    <font>
      <sz val="12"/>
      <color indexed="16"/>
      <name val="宋体"/>
      <family val="3"/>
      <charset val="134"/>
    </font>
    <font>
      <sz val="10"/>
      <color indexed="20"/>
      <name val="宋体"/>
      <family val="3"/>
      <charset val="134"/>
    </font>
    <font>
      <sz val="9"/>
      <name val="宋体"/>
      <family val="3"/>
      <charset val="134"/>
    </font>
    <font>
      <sz val="9"/>
      <color indexed="8"/>
      <name val="宋体"/>
      <family val="3"/>
      <charset val="134"/>
    </font>
    <font>
      <b/>
      <sz val="9"/>
      <name val="Arial"/>
      <family val="2"/>
    </font>
    <font>
      <sz val="12"/>
      <name val="官帕眉"/>
      <charset val="134"/>
    </font>
    <font>
      <sz val="12"/>
      <color indexed="17"/>
      <name val="楷体_GB2312"/>
      <family val="3"/>
      <charset val="134"/>
    </font>
    <font>
      <sz val="12"/>
      <color indexed="17"/>
      <name val="宋体"/>
      <family val="3"/>
      <charset val="134"/>
    </font>
    <font>
      <sz val="10.5"/>
      <color indexed="17"/>
      <name val="宋体"/>
      <family val="3"/>
      <charset val="134"/>
    </font>
    <font>
      <sz val="10"/>
      <color indexed="17"/>
      <name val="宋体"/>
      <family val="3"/>
      <charset val="134"/>
    </font>
    <font>
      <u/>
      <sz val="12"/>
      <color indexed="20"/>
      <name val="宋体"/>
      <family val="3"/>
      <charset val="134"/>
    </font>
    <font>
      <b/>
      <sz val="12"/>
      <color indexed="8"/>
      <name val="楷体_GB2312"/>
      <family val="3"/>
      <charset val="134"/>
    </font>
    <font>
      <sz val="12"/>
      <name val="新細明體"/>
      <family val="1"/>
      <charset val="134"/>
    </font>
    <font>
      <b/>
      <sz val="12"/>
      <color indexed="52"/>
      <name val="楷体_GB2312"/>
      <family val="3"/>
      <charset val="134"/>
    </font>
    <font>
      <b/>
      <sz val="12"/>
      <color indexed="9"/>
      <name val="楷体_GB2312"/>
      <family val="3"/>
      <charset val="134"/>
    </font>
    <font>
      <i/>
      <sz val="12"/>
      <color indexed="23"/>
      <name val="楷体_GB2312"/>
      <family val="3"/>
      <charset val="134"/>
    </font>
    <font>
      <sz val="12"/>
      <color indexed="10"/>
      <name val="楷体_GB2312"/>
      <family val="3"/>
      <charset val="134"/>
    </font>
    <font>
      <sz val="12"/>
      <color indexed="52"/>
      <name val="楷体_GB2312"/>
      <family val="3"/>
      <charset val="134"/>
    </font>
    <font>
      <b/>
      <sz val="10"/>
      <name val="Arial"/>
      <family val="2"/>
    </font>
    <font>
      <b/>
      <sz val="12"/>
      <color indexed="8"/>
      <name val="宋体"/>
      <family val="3"/>
      <charset val="134"/>
    </font>
    <font>
      <sz val="12"/>
      <color indexed="60"/>
      <name val="楷体_GB2312"/>
      <family val="3"/>
      <charset val="134"/>
    </font>
    <font>
      <b/>
      <sz val="12"/>
      <color indexed="63"/>
      <name val="楷体_GB2312"/>
      <family val="3"/>
      <charset val="134"/>
    </font>
    <font>
      <sz val="12"/>
      <color indexed="62"/>
      <name val="楷体_GB2312"/>
      <family val="3"/>
      <charset val="134"/>
    </font>
    <font>
      <sz val="12"/>
      <name val="Courier"/>
      <family val="3"/>
    </font>
    <font>
      <sz val="11"/>
      <name val="ＭＳ Ｐゴシック"/>
      <family val="2"/>
      <charset val="134"/>
    </font>
    <font>
      <sz val="12"/>
      <name val="바탕체"/>
      <family val="3"/>
      <charset val="134"/>
    </font>
    <font>
      <b/>
      <sz val="14"/>
      <name val="宋体"/>
      <family val="3"/>
      <charset val="134"/>
    </font>
    <font>
      <sz val="10"/>
      <name val="宋体"/>
      <family val="3"/>
      <charset val="134"/>
    </font>
    <font>
      <b/>
      <sz val="9"/>
      <name val="宋体"/>
      <family val="3"/>
      <charset val="134"/>
    </font>
    <font>
      <b/>
      <sz val="10"/>
      <name val="宋体"/>
      <family val="3"/>
      <charset val="134"/>
    </font>
    <font>
      <sz val="18"/>
      <name val="宋体"/>
      <family val="3"/>
      <charset val="134"/>
    </font>
    <font>
      <sz val="16"/>
      <name val="黑体"/>
      <family val="3"/>
      <charset val="134"/>
    </font>
    <font>
      <sz val="18"/>
      <name val="黑体"/>
      <family val="3"/>
      <charset val="134"/>
    </font>
    <font>
      <sz val="16"/>
      <name val="楷体_GB2312"/>
      <family val="3"/>
      <charset val="134"/>
    </font>
    <font>
      <sz val="48"/>
      <name val="黑体"/>
      <family val="3"/>
      <charset val="134"/>
    </font>
    <font>
      <b/>
      <sz val="24"/>
      <name val="黑体"/>
      <family val="3"/>
      <charset val="134"/>
    </font>
    <font>
      <sz val="14"/>
      <name val="宋体"/>
      <family val="3"/>
      <charset val="134"/>
    </font>
    <font>
      <sz val="11"/>
      <color theme="1"/>
      <name val="宋体"/>
      <family val="3"/>
      <charset val="134"/>
      <scheme val="minor"/>
    </font>
    <font>
      <sz val="9"/>
      <color theme="1"/>
      <name val="宋体"/>
      <family val="3"/>
      <charset val="134"/>
    </font>
    <font>
      <b/>
      <sz val="11"/>
      <color theme="1"/>
      <name val="宋体"/>
      <family val="3"/>
      <charset val="134"/>
      <scheme val="minor"/>
    </font>
    <font>
      <sz val="12"/>
      <color rgb="FFFF0000"/>
      <name val="宋体"/>
      <family val="3"/>
      <charset val="134"/>
    </font>
    <font>
      <sz val="11"/>
      <color rgb="FFFF0000"/>
      <name val="宋体"/>
      <family val="3"/>
      <charset val="134"/>
    </font>
    <font>
      <b/>
      <sz val="11"/>
      <color theme="1"/>
      <name val="宋体"/>
      <family val="3"/>
      <charset val="134"/>
    </font>
    <font>
      <sz val="12"/>
      <color theme="1"/>
      <name val="宋体"/>
      <family val="3"/>
      <charset val="134"/>
    </font>
    <font>
      <b/>
      <sz val="11"/>
      <name val="宋体"/>
      <family val="3"/>
      <charset val="134"/>
      <scheme val="minor"/>
    </font>
    <font>
      <sz val="11"/>
      <color theme="1"/>
      <name val="宋体"/>
      <family val="3"/>
      <charset val="134"/>
    </font>
    <font>
      <sz val="11"/>
      <name val="宋体"/>
      <family val="3"/>
      <charset val="134"/>
      <scheme val="minor"/>
    </font>
    <font>
      <sz val="10"/>
      <color rgb="FFFF0000"/>
      <name val="宋体"/>
      <family val="3"/>
      <charset val="134"/>
    </font>
    <font>
      <b/>
      <sz val="9"/>
      <color rgb="FFFF0000"/>
      <name val="宋体"/>
      <family val="3"/>
      <charset val="134"/>
    </font>
    <font>
      <sz val="10"/>
      <color theme="1"/>
      <name val="宋体"/>
      <family val="3"/>
      <charset val="134"/>
      <scheme val="minor"/>
    </font>
    <font>
      <b/>
      <sz val="10"/>
      <color theme="1"/>
      <name val="宋体"/>
      <family val="3"/>
      <charset val="134"/>
    </font>
    <font>
      <b/>
      <sz val="9"/>
      <color theme="1"/>
      <name val="宋体"/>
      <family val="3"/>
      <charset val="134"/>
    </font>
    <font>
      <sz val="10"/>
      <color theme="1"/>
      <name val="宋体"/>
      <family val="3"/>
      <charset val="134"/>
    </font>
    <font>
      <sz val="9"/>
      <color rgb="FFFF0000"/>
      <name val="宋体"/>
      <family val="3"/>
      <charset val="134"/>
    </font>
    <font>
      <b/>
      <sz val="12"/>
      <color theme="1"/>
      <name val="宋体"/>
      <family val="3"/>
      <charset val="134"/>
    </font>
    <font>
      <b/>
      <sz val="12"/>
      <color rgb="FFFF0000"/>
      <name val="宋体"/>
      <family val="3"/>
      <charset val="134"/>
    </font>
    <font>
      <sz val="12"/>
      <color theme="1"/>
      <name val="黑体"/>
      <family val="3"/>
      <charset val="134"/>
    </font>
    <font>
      <b/>
      <sz val="16"/>
      <color theme="1"/>
      <name val="黑体"/>
      <family val="3"/>
      <charset val="134"/>
    </font>
  </fonts>
  <fills count="71">
    <fill>
      <patternFill patternType="none"/>
    </fill>
    <fill>
      <patternFill patternType="gray125"/>
    </fill>
    <fill>
      <patternFill patternType="solid">
        <fgColor indexed="31"/>
        <bgColor indexed="64"/>
      </patternFill>
    </fill>
    <fill>
      <patternFill patternType="solid">
        <fgColor indexed="31"/>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bgColor indexed="64"/>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54"/>
        <bgColor indexed="54"/>
      </patternFill>
    </fill>
    <fill>
      <patternFill patternType="solid">
        <fgColor indexed="10"/>
        <bgColor indexed="6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57"/>
        <bgColor indexed="64"/>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9"/>
        <bgColor indexed="49"/>
      </patternFill>
    </fill>
    <fill>
      <patternFill patternType="solid">
        <fgColor indexed="53"/>
        <bgColor indexed="64"/>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indexed="22"/>
        <bgColor indexed="64"/>
      </patternFill>
    </fill>
    <fill>
      <patternFill patternType="solid">
        <fgColor indexed="22"/>
      </patternFill>
    </fill>
    <fill>
      <patternFill patternType="solid">
        <fgColor indexed="55"/>
        <bgColor indexed="64"/>
      </patternFill>
    </fill>
    <fill>
      <patternFill patternType="solid">
        <fgColor indexed="55"/>
      </patternFill>
    </fill>
    <fill>
      <patternFill patternType="solid">
        <fgColor indexed="26"/>
        <bgColor indexed="64"/>
      </patternFill>
    </fill>
    <fill>
      <patternFill patternType="solid">
        <fgColor indexed="15"/>
        <bgColor indexed="64"/>
      </patternFill>
    </fill>
    <fill>
      <patternFill patternType="solid">
        <fgColor indexed="15"/>
      </patternFill>
    </fill>
    <fill>
      <patternFill patternType="solid">
        <fgColor indexed="12"/>
        <bgColor indexed="64"/>
      </patternFill>
    </fill>
    <fill>
      <patternFill patternType="solid">
        <fgColor indexed="12"/>
      </patternFill>
    </fill>
    <fill>
      <patternFill patternType="solid">
        <fgColor indexed="43"/>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0"/>
      </left>
      <right/>
      <top/>
      <bottom/>
      <diagonal/>
    </border>
  </borders>
  <cellStyleXfs count="2187">
    <xf numFmtId="0" fontId="0" fillId="0" borderId="0">
      <alignment vertical="center"/>
    </xf>
    <xf numFmtId="0" fontId="8" fillId="0" borderId="0"/>
    <xf numFmtId="0" fontId="9" fillId="0" borderId="0"/>
    <xf numFmtId="0" fontId="1" fillId="0" borderId="0">
      <alignment vertical="center"/>
    </xf>
    <xf numFmtId="0" fontId="10" fillId="0" borderId="0"/>
    <xf numFmtId="0" fontId="10" fillId="0" borderId="0"/>
    <xf numFmtId="0" fontId="10" fillId="0" borderId="0"/>
    <xf numFmtId="0" fontId="9" fillId="0" borderId="0"/>
    <xf numFmtId="0" fontId="8" fillId="0" borderId="0"/>
    <xf numFmtId="0" fontId="11" fillId="0" borderId="0">
      <alignment vertical="top"/>
    </xf>
    <xf numFmtId="49" fontId="9" fillId="0" borderId="0" applyFont="0" applyFill="0" applyBorder="0" applyAlignment="0" applyProtection="0"/>
    <xf numFmtId="0" fontId="9" fillId="0" borderId="0"/>
    <xf numFmtId="0" fontId="9" fillId="0" borderId="0"/>
    <xf numFmtId="0" fontId="8" fillId="0" borderId="0"/>
    <xf numFmtId="0" fontId="8" fillId="0" borderId="0"/>
    <xf numFmtId="0" fontId="9" fillId="0" borderId="0"/>
    <xf numFmtId="0" fontId="10" fillId="0" borderId="0"/>
    <xf numFmtId="0" fontId="10" fillId="0" borderId="0"/>
    <xf numFmtId="0" fontId="10" fillId="0" borderId="0"/>
    <xf numFmtId="0" fontId="11" fillId="0" borderId="0">
      <alignment vertical="top"/>
    </xf>
    <xf numFmtId="0" fontId="12" fillId="0" borderId="0"/>
    <xf numFmtId="0" fontId="12" fillId="0" borderId="0"/>
    <xf numFmtId="0" fontId="12" fillId="0" borderId="0"/>
    <xf numFmtId="0" fontId="8" fillId="0" borderId="0"/>
    <xf numFmtId="0" fontId="8" fillId="0" borderId="0"/>
    <xf numFmtId="0" fontId="10" fillId="0" borderId="0"/>
    <xf numFmtId="0" fontId="11" fillId="0" borderId="0">
      <alignment vertical="top"/>
    </xf>
    <xf numFmtId="0" fontId="8" fillId="0" borderId="0"/>
    <xf numFmtId="0" fontId="9" fillId="0" borderId="0"/>
    <xf numFmtId="0" fontId="11" fillId="0" borderId="0">
      <alignment vertical="top"/>
    </xf>
    <xf numFmtId="0" fontId="11" fillId="0" borderId="0">
      <alignment vertical="top"/>
    </xf>
    <xf numFmtId="0" fontId="11" fillId="0" borderId="0">
      <alignment vertical="top"/>
    </xf>
    <xf numFmtId="0" fontId="9" fillId="0" borderId="0"/>
    <xf numFmtId="0" fontId="9" fillId="0" borderId="0"/>
    <xf numFmtId="0" fontId="10" fillId="0" borderId="0"/>
    <xf numFmtId="0" fontId="8" fillId="0" borderId="0"/>
    <xf numFmtId="0" fontId="8" fillId="0" borderId="0"/>
    <xf numFmtId="0" fontId="1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8" fillId="0" borderId="0">
      <protection locked="0"/>
    </xf>
    <xf numFmtId="0" fontId="15" fillId="30" borderId="0" applyNumberFormat="0" applyBorder="0" applyAlignment="0" applyProtection="0">
      <alignment vertical="center"/>
    </xf>
    <xf numFmtId="0" fontId="17" fillId="31" borderId="0" applyNumberFormat="0" applyBorder="0" applyAlignment="0" applyProtection="0"/>
    <xf numFmtId="0" fontId="17" fillId="31" borderId="0" applyNumberFormat="0" applyBorder="0" applyAlignment="0" applyProtection="0"/>
    <xf numFmtId="0" fontId="18" fillId="32" borderId="0" applyNumberFormat="0" applyBorder="0" applyAlignment="0" applyProtection="0"/>
    <xf numFmtId="0" fontId="15" fillId="33" borderId="0" applyNumberFormat="0" applyBorder="0" applyAlignment="0" applyProtection="0">
      <alignment vertical="center"/>
    </xf>
    <xf numFmtId="0" fontId="15" fillId="30" borderId="0" applyNumberFormat="0" applyBorder="0" applyAlignment="0" applyProtection="0">
      <alignment vertical="center"/>
    </xf>
    <xf numFmtId="0" fontId="18" fillId="34" borderId="0" applyNumberFormat="0" applyBorder="0" applyAlignment="0" applyProtection="0"/>
    <xf numFmtId="0" fontId="15" fillId="35" borderId="0" applyNumberFormat="0" applyBorder="0" applyAlignment="0" applyProtection="0">
      <alignment vertical="center"/>
    </xf>
    <xf numFmtId="0" fontId="17" fillId="36" borderId="0" applyNumberFormat="0" applyBorder="0" applyAlignment="0" applyProtection="0"/>
    <xf numFmtId="0" fontId="17" fillId="37" borderId="0" applyNumberFormat="0" applyBorder="0" applyAlignment="0" applyProtection="0"/>
    <xf numFmtId="0" fontId="18" fillId="38" borderId="0" applyNumberFormat="0" applyBorder="0" applyAlignment="0" applyProtection="0"/>
    <xf numFmtId="0" fontId="15" fillId="39" borderId="0" applyNumberFormat="0" applyBorder="0" applyAlignment="0" applyProtection="0">
      <alignment vertical="center"/>
    </xf>
    <xf numFmtId="0" fontId="15" fillId="35" borderId="0" applyNumberFormat="0" applyBorder="0" applyAlignment="0" applyProtection="0">
      <alignment vertical="center"/>
    </xf>
    <xf numFmtId="0" fontId="18" fillId="40" borderId="0" applyNumberFormat="0" applyBorder="0" applyAlignment="0" applyProtection="0"/>
    <xf numFmtId="0" fontId="15" fillId="41" borderId="0" applyNumberFormat="0" applyBorder="0" applyAlignment="0" applyProtection="0">
      <alignment vertical="center"/>
    </xf>
    <xf numFmtId="0" fontId="17" fillId="36" borderId="0" applyNumberFormat="0" applyBorder="0" applyAlignment="0" applyProtection="0"/>
    <xf numFmtId="0" fontId="17" fillId="42" borderId="0" applyNumberFormat="0" applyBorder="0" applyAlignment="0" applyProtection="0"/>
    <xf numFmtId="0" fontId="18" fillId="37" borderId="0" applyNumberFormat="0" applyBorder="0" applyAlignment="0" applyProtection="0"/>
    <xf numFmtId="0" fontId="15" fillId="43" borderId="0" applyNumberFormat="0" applyBorder="0" applyAlignment="0" applyProtection="0">
      <alignment vertical="center"/>
    </xf>
    <xf numFmtId="0" fontId="15" fillId="41" borderId="0" applyNumberFormat="0" applyBorder="0" applyAlignment="0" applyProtection="0">
      <alignment vertical="center"/>
    </xf>
    <xf numFmtId="0" fontId="18" fillId="38" borderId="0" applyNumberFormat="0" applyBorder="0" applyAlignment="0" applyProtection="0"/>
    <xf numFmtId="0" fontId="15" fillId="24" borderId="0" applyNumberFormat="0" applyBorder="0" applyAlignment="0" applyProtection="0">
      <alignment vertical="center"/>
    </xf>
    <xf numFmtId="0" fontId="17" fillId="31" borderId="0" applyNumberFormat="0" applyBorder="0" applyAlignment="0" applyProtection="0"/>
    <xf numFmtId="0" fontId="17" fillId="37" borderId="0" applyNumberFormat="0" applyBorder="0" applyAlignment="0" applyProtection="0"/>
    <xf numFmtId="0" fontId="18" fillId="37" borderId="0" applyNumberFormat="0" applyBorder="0" applyAlignment="0" applyProtection="0"/>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8" fillId="34" borderId="0" applyNumberFormat="0" applyBorder="0" applyAlignment="0" applyProtection="0"/>
    <xf numFmtId="0" fontId="15" fillId="26" borderId="0" applyNumberFormat="0" applyBorder="0" applyAlignment="0" applyProtection="0">
      <alignment vertical="center"/>
    </xf>
    <xf numFmtId="0" fontId="17" fillId="44" borderId="0" applyNumberFormat="0" applyBorder="0" applyAlignment="0" applyProtection="0"/>
    <xf numFmtId="0" fontId="17" fillId="31" borderId="0" applyNumberFormat="0" applyBorder="0" applyAlignment="0" applyProtection="0"/>
    <xf numFmtId="0" fontId="18" fillId="32" borderId="0" applyNumberFormat="0" applyBorder="0" applyAlignment="0" applyProtection="0"/>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8" fillId="45" borderId="0" applyNumberFormat="0" applyBorder="0" applyAlignment="0" applyProtection="0"/>
    <xf numFmtId="0" fontId="15" fillId="46" borderId="0" applyNumberFormat="0" applyBorder="0" applyAlignment="0" applyProtection="0">
      <alignment vertical="center"/>
    </xf>
    <xf numFmtId="0" fontId="17" fillId="36" borderId="0" applyNumberFormat="0" applyBorder="0" applyAlignment="0" applyProtection="0"/>
    <xf numFmtId="0" fontId="17" fillId="47" borderId="0" applyNumberFormat="0" applyBorder="0" applyAlignment="0" applyProtection="0"/>
    <xf numFmtId="0" fontId="18" fillId="47" borderId="0" applyNumberFormat="0" applyBorder="0" applyAlignment="0" applyProtection="0"/>
    <xf numFmtId="0" fontId="15" fillId="48" borderId="0" applyNumberFormat="0" applyBorder="0" applyAlignment="0" applyProtection="0">
      <alignment vertical="center"/>
    </xf>
    <xf numFmtId="0" fontId="15" fillId="46" borderId="0" applyNumberFormat="0" applyBorder="0" applyAlignment="0" applyProtection="0">
      <alignment vertical="center"/>
    </xf>
    <xf numFmtId="0" fontId="18" fillId="49" borderId="0" applyNumberFormat="0" applyBorder="0" applyAlignment="0" applyProtection="0"/>
    <xf numFmtId="0" fontId="19" fillId="0" borderId="0">
      <alignment horizontal="center" wrapText="1"/>
      <protection locked="0"/>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3" fontId="21" fillId="0" borderId="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6" fontId="22" fillId="0" borderId="1" applyAlignment="0" applyProtection="0"/>
    <xf numFmtId="177" fontId="11" fillId="0" borderId="0" applyFill="0" applyBorder="0" applyAlignment="0"/>
    <xf numFmtId="0" fontId="23" fillId="50"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0"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0"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0"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0"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1" borderId="2" applyNumberFormat="0" applyAlignment="0" applyProtection="0">
      <alignment vertical="center"/>
    </xf>
    <xf numFmtId="0" fontId="23" fillId="50" borderId="2" applyNumberFormat="0" applyAlignment="0" applyProtection="0">
      <alignment vertical="center"/>
    </xf>
    <xf numFmtId="0" fontId="23" fillId="50" borderId="2" applyNumberFormat="0" applyAlignment="0" applyProtection="0">
      <alignment vertical="center"/>
    </xf>
    <xf numFmtId="0" fontId="23" fillId="50" borderId="2" applyNumberFormat="0" applyAlignment="0" applyProtection="0">
      <alignment vertical="center"/>
    </xf>
    <xf numFmtId="0" fontId="23" fillId="50" borderId="2" applyNumberFormat="0" applyAlignment="0" applyProtection="0">
      <alignment vertical="center"/>
    </xf>
    <xf numFmtId="0" fontId="24" fillId="52" borderId="3" applyNumberFormat="0" applyAlignment="0" applyProtection="0">
      <alignment vertical="center"/>
    </xf>
    <xf numFmtId="0" fontId="24" fillId="53" borderId="3" applyNumberFormat="0" applyAlignment="0" applyProtection="0">
      <alignment vertical="center"/>
    </xf>
    <xf numFmtId="0" fontId="24" fillId="52" borderId="3" applyNumberFormat="0" applyAlignment="0" applyProtection="0">
      <alignment vertical="center"/>
    </xf>
    <xf numFmtId="0" fontId="3" fillId="0" borderId="0" applyNumberFormat="0" applyFill="0" applyBorder="0" applyAlignment="0" applyProtection="0"/>
    <xf numFmtId="178" fontId="9" fillId="0" borderId="0" applyFont="0" applyFill="0" applyBorder="0" applyAlignment="0" applyProtection="0"/>
    <xf numFmtId="179" fontId="25" fillId="0" borderId="0"/>
    <xf numFmtId="180" fontId="9" fillId="0" borderId="0" applyFont="0" applyFill="0" applyBorder="0" applyAlignment="0" applyProtection="0"/>
    <xf numFmtId="181" fontId="9" fillId="0" borderId="0"/>
    <xf numFmtId="182" fontId="9" fillId="0" borderId="0" applyFont="0" applyFill="0" applyBorder="0" applyAlignment="0" applyProtection="0"/>
    <xf numFmtId="183" fontId="9" fillId="0" borderId="0" applyFont="0" applyFill="0" applyBorder="0" applyAlignment="0" applyProtection="0"/>
    <xf numFmtId="184" fontId="25" fillId="0" borderId="0"/>
    <xf numFmtId="0" fontId="26" fillId="0" borderId="0" applyProtection="0"/>
    <xf numFmtId="178" fontId="9" fillId="0" borderId="0" applyFont="0" applyFill="0" applyBorder="0" applyAlignment="0" applyProtection="0"/>
    <xf numFmtId="185" fontId="9" fillId="0" borderId="0" applyFont="0" applyFill="0" applyBorder="0" applyAlignment="0" applyProtection="0"/>
    <xf numFmtId="186" fontId="25" fillId="0" borderId="0"/>
    <xf numFmtId="0" fontId="27" fillId="0" borderId="0" applyNumberFormat="0" applyFill="0" applyBorder="0" applyAlignment="0" applyProtection="0">
      <alignment vertical="center"/>
    </xf>
    <xf numFmtId="2" fontId="26" fillId="0" borderId="0" applyProtection="0"/>
    <xf numFmtId="0" fontId="28" fillId="0" borderId="0" applyNumberFormat="0" applyFill="0" applyBorder="0" applyAlignment="0" applyProtection="0">
      <alignment vertical="top"/>
      <protection locked="0"/>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38" fontId="30" fillId="50" borderId="0" applyNumberFormat="0" applyBorder="0" applyAlignment="0" applyProtection="0"/>
    <xf numFmtId="0" fontId="31" fillId="0" borderId="4" applyNumberFormat="0" applyAlignment="0" applyProtection="0">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1" fillId="0" borderId="5">
      <alignment horizontal="lef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0" borderId="0" applyProtection="0"/>
    <xf numFmtId="0" fontId="31" fillId="0" borderId="0" applyProtection="0"/>
    <xf numFmtId="0" fontId="36" fillId="0" borderId="0" applyNumberFormat="0" applyFill="0" applyBorder="0" applyAlignment="0" applyProtection="0">
      <alignment vertical="top"/>
      <protection locked="0"/>
    </xf>
    <xf numFmtId="0" fontId="37" fillId="12" borderId="2" applyNumberFormat="0" applyAlignment="0" applyProtection="0">
      <alignment vertical="center"/>
    </xf>
    <xf numFmtId="10" fontId="30" fillId="54" borderId="9" applyNumberFormat="0" applyBorder="0" applyAlignment="0" applyProtection="0"/>
    <xf numFmtId="10" fontId="30" fillId="54" borderId="9" applyNumberFormat="0" applyBorder="0" applyAlignment="0" applyProtection="0"/>
    <xf numFmtId="10" fontId="30" fillId="54" borderId="9" applyNumberFormat="0" applyBorder="0" applyAlignment="0" applyProtection="0"/>
    <xf numFmtId="10" fontId="30" fillId="54" borderId="9" applyNumberFormat="0" applyBorder="0" applyAlignment="0" applyProtection="0"/>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3" borderId="2" applyNumberFormat="0" applyAlignment="0" applyProtection="0">
      <alignment vertical="center"/>
    </xf>
    <xf numFmtId="0" fontId="37" fillId="12" borderId="2" applyNumberFormat="0" applyAlignment="0" applyProtection="0">
      <alignment vertical="center"/>
    </xf>
    <xf numFmtId="0" fontId="37" fillId="12" borderId="2" applyNumberFormat="0" applyAlignment="0" applyProtection="0">
      <alignment vertical="center"/>
    </xf>
    <xf numFmtId="0" fontId="37" fillId="12" borderId="2" applyNumberFormat="0" applyAlignment="0" applyProtection="0">
      <alignment vertical="center"/>
    </xf>
    <xf numFmtId="187" fontId="38" fillId="55" borderId="0"/>
    <xf numFmtId="187" fontId="38" fillId="56" borderId="0"/>
    <xf numFmtId="187" fontId="38" fillId="55" borderId="0"/>
    <xf numFmtId="0" fontId="39" fillId="0" borderId="10" applyNumberFormat="0" applyFill="0" applyAlignment="0" applyProtection="0">
      <alignment vertical="center"/>
    </xf>
    <xf numFmtId="187" fontId="40" fillId="57" borderId="0"/>
    <xf numFmtId="187" fontId="40" fillId="58" borderId="0"/>
    <xf numFmtId="187" fontId="40" fillId="57" borderId="0"/>
    <xf numFmtId="38" fontId="41" fillId="0" borderId="0" applyFont="0" applyFill="0" applyBorder="0" applyAlignment="0" applyProtection="0"/>
    <xf numFmtId="40" fontId="41" fillId="0" borderId="0" applyFont="0" applyFill="0" applyBorder="0" applyAlignment="0" applyProtection="0"/>
    <xf numFmtId="188" fontId="9" fillId="0" borderId="0" applyFont="0" applyFill="0" applyBorder="0" applyAlignment="0" applyProtection="0"/>
    <xf numFmtId="0" fontId="9" fillId="0" borderId="0" applyFont="0" applyFill="0" applyBorder="0" applyAlignment="0" applyProtection="0"/>
    <xf numFmtId="189" fontId="41" fillId="0" borderId="0" applyFont="0" applyFill="0" applyBorder="0" applyAlignment="0" applyProtection="0"/>
    <xf numFmtId="190" fontId="41" fillId="0" borderId="0" applyFont="0" applyFill="0" applyBorder="0" applyAlignment="0" applyProtection="0"/>
    <xf numFmtId="191" fontId="9" fillId="0" borderId="0" applyFont="0" applyFill="0" applyBorder="0" applyAlignment="0" applyProtection="0"/>
    <xf numFmtId="188" fontId="9" fillId="0" borderId="0" applyFont="0" applyFill="0" applyBorder="0" applyAlignment="0" applyProtection="0"/>
    <xf numFmtId="0" fontId="42" fillId="59" borderId="0" applyNumberFormat="0" applyBorder="0" applyAlignment="0" applyProtection="0">
      <alignment vertical="center"/>
    </xf>
    <xf numFmtId="0" fontId="42" fillId="60" borderId="0" applyNumberFormat="0" applyBorder="0" applyAlignment="0" applyProtection="0">
      <alignment vertical="center"/>
    </xf>
    <xf numFmtId="0" fontId="42" fillId="59" borderId="0" applyNumberFormat="0" applyBorder="0" applyAlignment="0" applyProtection="0">
      <alignment vertical="center"/>
    </xf>
    <xf numFmtId="0" fontId="25" fillId="0" borderId="0"/>
    <xf numFmtId="37" fontId="43" fillId="0" borderId="0"/>
    <xf numFmtId="37" fontId="43" fillId="0" borderId="0"/>
    <xf numFmtId="0" fontId="44" fillId="0" borderId="0"/>
    <xf numFmtId="0" fontId="38" fillId="0" borderId="0"/>
    <xf numFmtId="192" fontId="45" fillId="0" borderId="0"/>
    <xf numFmtId="0" fontId="8" fillId="0" borderId="0"/>
    <xf numFmtId="0" fontId="13" fillId="54"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54"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54"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54"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54"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61" borderId="11" applyNumberFormat="0" applyFont="0" applyAlignment="0" applyProtection="0">
      <alignment vertical="center"/>
    </xf>
    <xf numFmtId="0" fontId="13" fillId="54" borderId="11" applyNumberFormat="0" applyFont="0" applyAlignment="0" applyProtection="0">
      <alignment vertical="center"/>
    </xf>
    <xf numFmtId="0" fontId="13" fillId="54" borderId="11" applyNumberFormat="0" applyFont="0" applyAlignment="0" applyProtection="0">
      <alignment vertical="center"/>
    </xf>
    <xf numFmtId="0" fontId="13" fillId="54" borderId="11" applyNumberFormat="0" applyFont="0" applyAlignment="0" applyProtection="0">
      <alignment vertical="center"/>
    </xf>
    <xf numFmtId="0" fontId="13" fillId="54" borderId="11" applyNumberFormat="0" applyFont="0" applyAlignment="0" applyProtection="0">
      <alignment vertical="center"/>
    </xf>
    <xf numFmtId="0" fontId="46" fillId="50"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0"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0"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0"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0"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1" borderId="12" applyNumberFormat="0" applyAlignment="0" applyProtection="0">
      <alignment vertical="center"/>
    </xf>
    <xf numFmtId="0" fontId="46" fillId="50" borderId="12" applyNumberFormat="0" applyAlignment="0" applyProtection="0">
      <alignment vertical="center"/>
    </xf>
    <xf numFmtId="0" fontId="46" fillId="50" borderId="12" applyNumberFormat="0" applyAlignment="0" applyProtection="0">
      <alignment vertical="center"/>
    </xf>
    <xf numFmtId="0" fontId="46" fillId="50" borderId="12" applyNumberFormat="0" applyAlignment="0" applyProtection="0">
      <alignment vertical="center"/>
    </xf>
    <xf numFmtId="0" fontId="46" fillId="50" borderId="12" applyNumberFormat="0" applyAlignment="0" applyProtection="0">
      <alignment vertical="center"/>
    </xf>
    <xf numFmtId="14" fontId="19" fillId="0" borderId="0">
      <alignment horizontal="center" wrapText="1"/>
      <protection locked="0"/>
    </xf>
    <xf numFmtId="10" fontId="9" fillId="0" borderId="0" applyFont="0" applyFill="0" applyBorder="0" applyAlignment="0" applyProtection="0"/>
    <xf numFmtId="9" fontId="8" fillId="0" borderId="0" applyFont="0" applyFill="0" applyBorder="0" applyAlignment="0" applyProtection="0"/>
    <xf numFmtId="13" fontId="9" fillId="0" borderId="0" applyFont="0" applyFill="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22" fillId="0" borderId="13">
      <alignment horizontal="center"/>
    </xf>
    <xf numFmtId="0" fontId="22" fillId="0" borderId="13">
      <alignment horizontal="center"/>
    </xf>
    <xf numFmtId="0" fontId="22" fillId="0" borderId="13">
      <alignment horizontal="center"/>
    </xf>
    <xf numFmtId="0" fontId="22" fillId="0" borderId="13">
      <alignment horizontal="center"/>
    </xf>
    <xf numFmtId="0" fontId="22" fillId="0" borderId="13">
      <alignment horizontal="center"/>
    </xf>
    <xf numFmtId="3" fontId="41" fillId="0" borderId="0" applyFont="0" applyFill="0" applyBorder="0" applyAlignment="0" applyProtection="0"/>
    <xf numFmtId="0" fontId="41" fillId="62" borderId="0" applyNumberFormat="0" applyFont="0" applyBorder="0" applyAlignment="0" applyProtection="0"/>
    <xf numFmtId="3" fontId="47" fillId="0" borderId="0"/>
    <xf numFmtId="0" fontId="1" fillId="0" borderId="0" applyNumberFormat="0" applyFill="0" applyBorder="0" applyAlignment="0" applyProtection="0"/>
    <xf numFmtId="0" fontId="48" fillId="63" borderId="14">
      <protection locked="0"/>
    </xf>
    <xf numFmtId="0" fontId="49" fillId="0" borderId="0"/>
    <xf numFmtId="0" fontId="48" fillId="63" borderId="14">
      <protection locked="0"/>
    </xf>
    <xf numFmtId="0" fontId="48" fillId="63" borderId="14">
      <protection locked="0"/>
    </xf>
    <xf numFmtId="0" fontId="50" fillId="0" borderId="0" applyNumberFormat="0" applyFill="0" applyBorder="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193" fontId="9" fillId="0" borderId="0" applyFont="0" applyFill="0" applyBorder="0" applyAlignment="0" applyProtection="0"/>
    <xf numFmtId="194" fontId="9" fillId="0" borderId="0" applyFont="0" applyFill="0" applyBorder="0" applyAlignment="0" applyProtection="0"/>
    <xf numFmtId="195" fontId="10" fillId="0" borderId="0" applyFont="0" applyFill="0" applyBorder="0" applyAlignment="0" applyProtection="0"/>
    <xf numFmtId="196" fontId="10" fillId="0" borderId="0" applyFont="0" applyFill="0" applyBorder="0" applyAlignment="0" applyProtection="0"/>
    <xf numFmtId="0" fontId="52" fillId="0" borderId="0" applyNumberForma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99"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197" fontId="9" fillId="0" borderId="0" applyFont="0" applyFill="0" applyBorder="0" applyAlignment="0" applyProtection="0"/>
    <xf numFmtId="198" fontId="9" fillId="0" borderId="0" applyFont="0" applyFill="0" applyBorder="0" applyAlignment="0" applyProtection="0"/>
    <xf numFmtId="0" fontId="9" fillId="0" borderId="16" applyNumberFormat="0" applyFill="0" applyProtection="0">
      <alignment horizontal="right"/>
    </xf>
    <xf numFmtId="0" fontId="53" fillId="0" borderId="6" applyNumberFormat="0" applyFill="0" applyAlignment="0" applyProtection="0">
      <alignment vertical="center"/>
    </xf>
    <xf numFmtId="0" fontId="53" fillId="0" borderId="6" applyNumberFormat="0" applyFill="0" applyAlignment="0" applyProtection="0">
      <alignment vertical="center"/>
    </xf>
    <xf numFmtId="0" fontId="53" fillId="0" borderId="6" applyNumberFormat="0" applyFill="0" applyAlignment="0" applyProtection="0">
      <alignment vertical="center"/>
    </xf>
    <xf numFmtId="0" fontId="54" fillId="0" borderId="7" applyNumberFormat="0" applyFill="0" applyAlignment="0" applyProtection="0">
      <alignment vertical="center"/>
    </xf>
    <xf numFmtId="0" fontId="54" fillId="0" borderId="7" applyNumberFormat="0" applyFill="0" applyAlignment="0" applyProtection="0">
      <alignment vertical="center"/>
    </xf>
    <xf numFmtId="0" fontId="54" fillId="0" borderId="7" applyNumberFormat="0" applyFill="0" applyAlignment="0" applyProtection="0">
      <alignment vertical="center"/>
    </xf>
    <xf numFmtId="0" fontId="55" fillId="0" borderId="8" applyNumberFormat="0" applyFill="0" applyAlignment="0" applyProtection="0">
      <alignment vertical="center"/>
    </xf>
    <xf numFmtId="0" fontId="55" fillId="0" borderId="8" applyNumberFormat="0" applyFill="0" applyAlignment="0" applyProtection="0">
      <alignment vertical="center"/>
    </xf>
    <xf numFmtId="0" fontId="55" fillId="0" borderId="8"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16" applyNumberFormat="0" applyFill="0" applyProtection="0">
      <alignment horizontal="center"/>
    </xf>
    <xf numFmtId="0" fontId="57" fillId="0" borderId="0" applyNumberFormat="0" applyFill="0" applyBorder="0" applyAlignment="0" applyProtection="0"/>
    <xf numFmtId="0" fontId="58" fillId="0" borderId="17" applyNumberFormat="0" applyFill="0" applyProtection="0">
      <alignment horizont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60" fillId="8" borderId="0" applyNumberFormat="0" applyBorder="0" applyAlignment="0" applyProtection="0">
      <alignment vertical="center"/>
    </xf>
    <xf numFmtId="0" fontId="60" fillId="9"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9" borderId="0" applyNumberFormat="0" applyBorder="0" applyAlignment="0" applyProtection="0">
      <alignment vertical="center"/>
    </xf>
    <xf numFmtId="0" fontId="60" fillId="8"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60" fillId="8" borderId="0" applyNumberFormat="0" applyBorder="0" applyAlignment="0" applyProtection="0">
      <alignment vertical="center"/>
    </xf>
    <xf numFmtId="0" fontId="60" fillId="9"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9" borderId="0" applyNumberFormat="0" applyBorder="0" applyAlignment="0" applyProtection="0">
      <alignment vertical="center"/>
    </xf>
    <xf numFmtId="0" fontId="6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62" fillId="64" borderId="0" applyNumberFormat="0" applyBorder="0" applyAlignment="0" applyProtection="0"/>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4" borderId="0" applyNumberFormat="0" applyBorder="0" applyAlignment="0" applyProtection="0">
      <alignment vertical="center"/>
    </xf>
    <xf numFmtId="0" fontId="60" fillId="4" borderId="0" applyNumberFormat="0" applyBorder="0" applyAlignment="0" applyProtection="0">
      <alignment vertical="center"/>
    </xf>
    <xf numFmtId="0" fontId="60" fillId="5" borderId="0" applyNumberFormat="0" applyBorder="0" applyAlignment="0" applyProtection="0">
      <alignment vertical="center"/>
    </xf>
    <xf numFmtId="0" fontId="6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8" borderId="0" applyNumberFormat="0" applyBorder="0" applyAlignment="0" applyProtection="0">
      <alignment vertical="center"/>
    </xf>
    <xf numFmtId="0" fontId="62" fillId="64" borderId="0" applyNumberFormat="0" applyBorder="0" applyAlignment="0" applyProtection="0"/>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8"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60" fillId="8" borderId="0" applyNumberFormat="0" applyBorder="0" applyAlignment="0" applyProtection="0">
      <alignment vertical="center"/>
    </xf>
    <xf numFmtId="0" fontId="60" fillId="9" borderId="0" applyNumberFormat="0" applyBorder="0" applyAlignment="0" applyProtection="0">
      <alignment vertical="center"/>
    </xf>
    <xf numFmtId="0" fontId="60" fillId="8"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62" fillId="64" borderId="0" applyNumberFormat="0" applyBorder="0" applyAlignment="0" applyProtection="0"/>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8"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4" borderId="0" applyNumberFormat="0" applyBorder="0" applyAlignment="0" applyProtection="0">
      <alignment vertical="center"/>
    </xf>
    <xf numFmtId="0" fontId="64" fillId="0" borderId="0"/>
    <xf numFmtId="0" fontId="1" fillId="0" borderId="0"/>
    <xf numFmtId="0" fontId="1" fillId="0" borderId="0"/>
    <xf numFmtId="0" fontId="1" fillId="0" borderId="0">
      <alignment vertical="center"/>
    </xf>
    <xf numFmtId="0" fontId="64" fillId="0" borderId="0"/>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0" fillId="0" borderId="0">
      <alignment vertical="center"/>
    </xf>
    <xf numFmtId="0" fontId="65" fillId="0" borderId="0">
      <alignment vertical="center"/>
    </xf>
    <xf numFmtId="0" fontId="64" fillId="0" borderId="0"/>
    <xf numFmtId="0" fontId="1" fillId="0" borderId="0">
      <alignment vertical="center"/>
    </xf>
    <xf numFmtId="0" fontId="1" fillId="0" borderId="0">
      <alignment vertical="center"/>
    </xf>
    <xf numFmtId="0" fontId="65" fillId="0" borderId="0">
      <alignment vertical="center"/>
    </xf>
    <xf numFmtId="0" fontId="1" fillId="0" borderId="0">
      <alignment vertical="center"/>
    </xf>
    <xf numFmtId="0" fontId="65" fillId="0" borderId="0">
      <alignment vertical="center"/>
    </xf>
    <xf numFmtId="0" fontId="1" fillId="0" borderId="0">
      <alignment vertical="center"/>
    </xf>
    <xf numFmtId="0" fontId="1" fillId="0" borderId="0"/>
    <xf numFmtId="0" fontId="1" fillId="0" borderId="0">
      <alignment vertical="center"/>
    </xf>
    <xf numFmtId="0" fontId="1" fillId="0" borderId="0"/>
    <xf numFmtId="0" fontId="65" fillId="0" borderId="0">
      <alignment vertical="center"/>
    </xf>
    <xf numFmtId="0" fontId="1" fillId="0" borderId="0">
      <alignment vertical="center"/>
    </xf>
    <xf numFmtId="0" fontId="17"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00"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00"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00"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13"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100"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64" fillId="0" borderId="0"/>
    <xf numFmtId="0" fontId="99" fillId="0" borderId="0">
      <alignment vertical="center"/>
    </xf>
    <xf numFmtId="0" fontId="9" fillId="0" borderId="0"/>
    <xf numFmtId="0" fontId="9" fillId="0" borderId="0"/>
    <xf numFmtId="0" fontId="1" fillId="0" borderId="0">
      <alignment vertical="center"/>
    </xf>
    <xf numFmtId="0" fontId="1" fillId="0" borderId="0"/>
    <xf numFmtId="0" fontId="65" fillId="0" borderId="0">
      <alignment vertical="center"/>
    </xf>
    <xf numFmtId="0" fontId="1" fillId="0" borderId="0"/>
    <xf numFmtId="0" fontId="1" fillId="0" borderId="0">
      <alignment vertical="center"/>
    </xf>
    <xf numFmtId="0" fontId="65" fillId="0" borderId="0">
      <alignment vertical="center"/>
    </xf>
    <xf numFmtId="0" fontId="1" fillId="0" borderId="0">
      <alignment vertical="center"/>
    </xf>
    <xf numFmtId="0" fontId="1" fillId="0" borderId="0">
      <alignment vertical="center"/>
    </xf>
    <xf numFmtId="0" fontId="99" fillId="0" borderId="0">
      <alignment vertical="center"/>
    </xf>
    <xf numFmtId="0" fontId="99" fillId="0" borderId="0">
      <alignment vertical="center"/>
    </xf>
    <xf numFmtId="0" fontId="64" fillId="0" borderId="0"/>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64" fillId="0" borderId="0"/>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64" fillId="0" borderId="0"/>
    <xf numFmtId="0" fontId="99" fillId="0" borderId="0">
      <alignment vertical="center"/>
    </xf>
    <xf numFmtId="0" fontId="9" fillId="0" borderId="0"/>
    <xf numFmtId="0" fontId="99" fillId="0" borderId="0">
      <alignment vertical="center"/>
    </xf>
    <xf numFmtId="0" fontId="13" fillId="0" borderId="0">
      <alignment vertical="center"/>
    </xf>
    <xf numFmtId="0" fontId="99" fillId="0" borderId="0">
      <alignment vertical="center"/>
    </xf>
    <xf numFmtId="0" fontId="64" fillId="0" borderId="0"/>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64" fillId="0" borderId="0"/>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1" fillId="0" borderId="0">
      <alignment vertical="center"/>
    </xf>
    <xf numFmtId="0" fontId="64"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99" fillId="0" borderId="0">
      <alignment vertical="center"/>
    </xf>
    <xf numFmtId="0" fontId="13" fillId="0" borderId="0">
      <alignment vertical="center"/>
    </xf>
    <xf numFmtId="0" fontId="99" fillId="0" borderId="0">
      <alignment vertical="center"/>
    </xf>
    <xf numFmtId="0" fontId="99" fillId="0" borderId="0">
      <alignment vertical="center"/>
    </xf>
    <xf numFmtId="0" fontId="1" fillId="0" borderId="0" applyNumberFormat="0" applyFill="0" applyBorder="0" applyAlignment="0" applyProtection="0"/>
    <xf numFmtId="0" fontId="66" fillId="0" borderId="0" applyNumberFormat="0" applyFill="0" applyBorder="0" applyAlignment="0" applyProtection="0"/>
    <xf numFmtId="9" fontId="67" fillId="0" borderId="0" applyFont="0" applyFill="0" applyBorder="0" applyAlignment="0" applyProtection="0"/>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9" fillId="10" borderId="0" applyNumberFormat="0" applyBorder="0" applyAlignment="0" applyProtection="0">
      <alignment vertical="center"/>
    </xf>
    <xf numFmtId="0" fontId="69" fillId="11"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1" borderId="0" applyNumberFormat="0" applyBorder="0" applyAlignment="0" applyProtection="0">
      <alignment vertical="center"/>
    </xf>
    <xf numFmtId="0" fontId="69" fillId="10"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69" fillId="10" borderId="0" applyNumberFormat="0" applyBorder="0" applyAlignment="0" applyProtection="0">
      <alignment vertical="center"/>
    </xf>
    <xf numFmtId="0" fontId="69" fillId="11"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1" borderId="0" applyNumberFormat="0" applyBorder="0" applyAlignment="0" applyProtection="0">
      <alignment vertical="center"/>
    </xf>
    <xf numFmtId="0" fontId="6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9" fillId="42" borderId="0" applyNumberFormat="0" applyBorder="0" applyAlignment="0" applyProtection="0"/>
    <xf numFmtId="0" fontId="70" fillId="6" borderId="0" applyNumberFormat="0" applyBorder="0" applyAlignment="0" applyProtection="0">
      <alignment vertical="center"/>
    </xf>
    <xf numFmtId="0" fontId="70" fillId="7" borderId="0" applyNumberFormat="0" applyBorder="0" applyAlignment="0" applyProtection="0">
      <alignment vertical="center"/>
    </xf>
    <xf numFmtId="0" fontId="70" fillId="6" borderId="0" applyNumberFormat="0" applyBorder="0" applyAlignment="0" applyProtection="0">
      <alignment vertical="center"/>
    </xf>
    <xf numFmtId="0" fontId="69" fillId="6" borderId="0" applyNumberFormat="0" applyBorder="0" applyAlignment="0" applyProtection="0">
      <alignment vertical="center"/>
    </xf>
    <xf numFmtId="0" fontId="69" fillId="7" borderId="0" applyNumberFormat="0" applyBorder="0" applyAlignment="0" applyProtection="0">
      <alignment vertical="center"/>
    </xf>
    <xf numFmtId="0" fontId="69" fillId="6"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1" fillId="10" borderId="0" applyNumberFormat="0" applyBorder="0" applyAlignment="0" applyProtection="0">
      <alignment vertical="center"/>
    </xf>
    <xf numFmtId="0" fontId="69" fillId="42" borderId="0" applyNumberFormat="0" applyBorder="0" applyAlignment="0" applyProtection="0"/>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1" fillId="10"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69" fillId="10" borderId="0" applyNumberFormat="0" applyBorder="0" applyAlignment="0" applyProtection="0">
      <alignment vertical="center"/>
    </xf>
    <xf numFmtId="0" fontId="69" fillId="11" borderId="0" applyNumberFormat="0" applyBorder="0" applyAlignment="0" applyProtection="0">
      <alignment vertical="center"/>
    </xf>
    <xf numFmtId="0" fontId="69" fillId="10"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69" fillId="42" borderId="0" applyNumberFormat="0" applyBorder="0" applyAlignment="0" applyProtection="0"/>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70" fillId="10" borderId="0" applyNumberFormat="0" applyBorder="0" applyAlignment="0" applyProtection="0">
      <alignment vertical="center"/>
    </xf>
    <xf numFmtId="0" fontId="70" fillId="11" borderId="0" applyNumberFormat="0" applyBorder="0" applyAlignment="0" applyProtection="0">
      <alignment vertical="center"/>
    </xf>
    <xf numFmtId="0" fontId="70" fillId="10" borderId="0" applyNumberFormat="0" applyBorder="0" applyAlignment="0" applyProtection="0">
      <alignment vertical="center"/>
    </xf>
    <xf numFmtId="0" fontId="68" fillId="6" borderId="0" applyNumberFormat="0" applyBorder="0" applyAlignment="0" applyProtection="0">
      <alignment vertical="center"/>
    </xf>
    <xf numFmtId="0" fontId="68" fillId="7" borderId="0" applyNumberFormat="0" applyBorder="0" applyAlignment="0" applyProtection="0">
      <alignment vertical="center"/>
    </xf>
    <xf numFmtId="0" fontId="68" fillId="6"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199" fontId="1" fillId="0" borderId="0" applyFont="0" applyFill="0" applyBorder="0" applyAlignment="0" applyProtection="0"/>
    <xf numFmtId="199" fontId="1" fillId="0" borderId="0" applyFont="0" applyFill="0" applyBorder="0" applyAlignment="0" applyProtection="0"/>
    <xf numFmtId="199" fontId="1" fillId="0" borderId="0" applyFont="0" applyFill="0" applyBorder="0" applyAlignment="0" applyProtection="0"/>
    <xf numFmtId="199" fontId="1" fillId="0" borderId="0" applyFont="0" applyFill="0" applyBorder="0" applyAlignment="0" applyProtection="0"/>
    <xf numFmtId="199" fontId="1" fillId="0" borderId="0" applyFont="0" applyFill="0" applyBorder="0" applyAlignment="0" applyProtection="0"/>
    <xf numFmtId="199" fontId="1" fillId="0" borderId="0" applyFont="0" applyFill="0" applyBorder="0" applyAlignment="0" applyProtection="0"/>
    <xf numFmtId="182" fontId="74" fillId="0" borderId="0" applyFont="0" applyFill="0" applyBorder="0" applyAlignment="0" applyProtection="0"/>
    <xf numFmtId="200" fontId="74" fillId="0" borderId="0" applyFont="0" applyFill="0" applyBorder="0" applyAlignment="0" applyProtection="0"/>
    <xf numFmtId="0" fontId="75" fillId="50"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0"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0"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0"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0"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1" borderId="2" applyNumberFormat="0" applyAlignment="0" applyProtection="0">
      <alignment vertical="center"/>
    </xf>
    <xf numFmtId="0" fontId="75" fillId="50" borderId="2" applyNumberFormat="0" applyAlignment="0" applyProtection="0">
      <alignment vertical="center"/>
    </xf>
    <xf numFmtId="0" fontId="75" fillId="50" borderId="2" applyNumberFormat="0" applyAlignment="0" applyProtection="0">
      <alignment vertical="center"/>
    </xf>
    <xf numFmtId="0" fontId="75" fillId="50" borderId="2" applyNumberFormat="0" applyAlignment="0" applyProtection="0">
      <alignment vertical="center"/>
    </xf>
    <xf numFmtId="0" fontId="75" fillId="50" borderId="2" applyNumberFormat="0" applyAlignment="0" applyProtection="0">
      <alignment vertical="center"/>
    </xf>
    <xf numFmtId="0" fontId="76" fillId="52" borderId="3" applyNumberFormat="0" applyAlignment="0" applyProtection="0">
      <alignment vertical="center"/>
    </xf>
    <xf numFmtId="0" fontId="76" fillId="53" borderId="3" applyNumberFormat="0" applyAlignment="0" applyProtection="0">
      <alignment vertical="center"/>
    </xf>
    <xf numFmtId="0" fontId="76" fillId="52" borderId="3" applyNumberFormat="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8" fillId="0" borderId="17" applyNumberFormat="0" applyFill="0" applyProtection="0">
      <alignment horizontal="left"/>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10" applyNumberFormat="0" applyFill="0" applyAlignment="0" applyProtection="0">
      <alignment vertical="center"/>
    </xf>
    <xf numFmtId="0" fontId="79" fillId="0" borderId="10" applyNumberFormat="0" applyFill="0" applyAlignment="0" applyProtection="0">
      <alignment vertical="center"/>
    </xf>
    <xf numFmtId="0" fontId="79" fillId="0" borderId="10" applyNumberFormat="0" applyFill="0" applyAlignment="0" applyProtection="0">
      <alignment vertical="center"/>
    </xf>
    <xf numFmtId="201" fontId="10" fillId="0" borderId="0" applyFont="0" applyFill="0" applyBorder="0" applyAlignment="0" applyProtection="0"/>
    <xf numFmtId="202" fontId="10" fillId="0" borderId="0" applyFont="0" applyFill="0" applyBorder="0" applyAlignment="0" applyProtection="0"/>
    <xf numFmtId="203" fontId="10" fillId="0" borderId="0" applyFont="0" applyFill="0" applyBorder="0" applyAlignment="0" applyProtection="0"/>
    <xf numFmtId="204" fontId="10" fillId="0" borderId="0" applyFont="0" applyFill="0" applyBorder="0" applyAlignment="0" applyProtection="0"/>
    <xf numFmtId="0" fontId="25" fillId="0" borderId="0"/>
    <xf numFmtId="178" fontId="25" fillId="0" borderId="0" applyFont="0" applyFill="0" applyBorder="0" applyAlignment="0" applyProtection="0"/>
    <xf numFmtId="185" fontId="25" fillId="0" borderId="0" applyFont="0" applyFill="0" applyBorder="0" applyAlignment="0" applyProtection="0"/>
    <xf numFmtId="178" fontId="9" fillId="0" borderId="0" applyFont="0" applyFill="0" applyBorder="0" applyAlignment="0" applyProtection="0"/>
    <xf numFmtId="185" fontId="9" fillId="0" borderId="0" applyFont="0" applyFill="0" applyBorder="0" applyAlignment="0" applyProtection="0"/>
    <xf numFmtId="185" fontId="1" fillId="0" borderId="0" applyFont="0" applyFill="0" applyBorder="0" applyAlignment="0" applyProtection="0">
      <alignment vertical="center"/>
    </xf>
    <xf numFmtId="185" fontId="13" fillId="0" borderId="0" applyFont="0" applyFill="0" applyBorder="0" applyAlignment="0" applyProtection="0">
      <alignment vertical="center"/>
    </xf>
    <xf numFmtId="205" fontId="80" fillId="0" borderId="0" applyFont="0" applyFill="0" applyBorder="0" applyAlignment="0" applyProtection="0"/>
    <xf numFmtId="43" fontId="1" fillId="0" borderId="0" applyFont="0" applyFill="0" applyBorder="0" applyAlignment="0" applyProtection="0">
      <alignment vertical="center"/>
    </xf>
    <xf numFmtId="178" fontId="17"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0" fontId="67" fillId="0" borderId="0"/>
    <xf numFmtId="0" fontId="81" fillId="65" borderId="0" applyNumberFormat="0" applyBorder="0" applyAlignment="0" applyProtection="0"/>
    <xf numFmtId="0" fontId="81" fillId="66" borderId="0" applyNumberFormat="0" applyBorder="0" applyAlignment="0" applyProtection="0"/>
    <xf numFmtId="0" fontId="81" fillId="67" borderId="0" applyNumberFormat="0" applyBorder="0" applyAlignment="0" applyProtection="0"/>
    <xf numFmtId="0" fontId="16" fillId="30" borderId="0" applyNumberFormat="0" applyBorder="0" applyAlignment="0" applyProtection="0">
      <alignment vertical="center"/>
    </xf>
    <xf numFmtId="0" fontId="16" fillId="33" borderId="0" applyNumberFormat="0" applyBorder="0" applyAlignment="0" applyProtection="0">
      <alignment vertical="center"/>
    </xf>
    <xf numFmtId="0" fontId="16" fillId="30" borderId="0" applyNumberFormat="0" applyBorder="0" applyAlignment="0" applyProtection="0">
      <alignment vertical="center"/>
    </xf>
    <xf numFmtId="0" fontId="16" fillId="35" borderId="0" applyNumberFormat="0" applyBorder="0" applyAlignment="0" applyProtection="0">
      <alignment vertical="center"/>
    </xf>
    <xf numFmtId="0" fontId="16" fillId="39" borderId="0" applyNumberFormat="0" applyBorder="0" applyAlignment="0" applyProtection="0">
      <alignment vertical="center"/>
    </xf>
    <xf numFmtId="0" fontId="16" fillId="35" borderId="0" applyNumberFormat="0" applyBorder="0" applyAlignment="0" applyProtection="0">
      <alignment vertical="center"/>
    </xf>
    <xf numFmtId="0" fontId="16" fillId="41" borderId="0" applyNumberFormat="0" applyBorder="0" applyAlignment="0" applyProtection="0">
      <alignment vertical="center"/>
    </xf>
    <xf numFmtId="0" fontId="16" fillId="43" borderId="0" applyNumberFormat="0" applyBorder="0" applyAlignment="0" applyProtection="0">
      <alignment vertical="center"/>
    </xf>
    <xf numFmtId="0" fontId="16" fillId="41"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6" fillId="46" borderId="0" applyNumberFormat="0" applyBorder="0" applyAlignment="0" applyProtection="0">
      <alignment vertical="center"/>
    </xf>
    <xf numFmtId="0" fontId="16" fillId="48" borderId="0" applyNumberFormat="0" applyBorder="0" applyAlignment="0" applyProtection="0">
      <alignment vertical="center"/>
    </xf>
    <xf numFmtId="0" fontId="16" fillId="46" borderId="0" applyNumberFormat="0" applyBorder="0" applyAlignment="0" applyProtection="0">
      <alignment vertical="center"/>
    </xf>
    <xf numFmtId="206" fontId="9" fillId="0" borderId="17" applyFill="0" applyProtection="0">
      <alignment horizontal="right"/>
    </xf>
    <xf numFmtId="0" fontId="9" fillId="0" borderId="16" applyNumberFormat="0" applyFill="0" applyProtection="0">
      <alignment horizontal="left"/>
    </xf>
    <xf numFmtId="0" fontId="82" fillId="59" borderId="0" applyNumberFormat="0" applyBorder="0" applyAlignment="0" applyProtection="0">
      <alignment vertical="center"/>
    </xf>
    <xf numFmtId="0" fontId="82" fillId="60" borderId="0" applyNumberFormat="0" applyBorder="0" applyAlignment="0" applyProtection="0">
      <alignment vertical="center"/>
    </xf>
    <xf numFmtId="0" fontId="82" fillId="59" borderId="0" applyNumberFormat="0" applyBorder="0" applyAlignment="0" applyProtection="0">
      <alignment vertical="center"/>
    </xf>
    <xf numFmtId="0" fontId="83" fillId="50"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0"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0"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0"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0"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1" borderId="12" applyNumberFormat="0" applyAlignment="0" applyProtection="0">
      <alignment vertical="center"/>
    </xf>
    <xf numFmtId="0" fontId="83" fillId="50" borderId="12" applyNumberFormat="0" applyAlignment="0" applyProtection="0">
      <alignment vertical="center"/>
    </xf>
    <xf numFmtId="0" fontId="83" fillId="50" borderId="12" applyNumberFormat="0" applyAlignment="0" applyProtection="0">
      <alignment vertical="center"/>
    </xf>
    <xf numFmtId="0" fontId="83" fillId="50" borderId="12" applyNumberFormat="0" applyAlignment="0" applyProtection="0">
      <alignment vertical="center"/>
    </xf>
    <xf numFmtId="0" fontId="83" fillId="50" borderId="12" applyNumberFormat="0" applyAlignment="0" applyProtection="0">
      <alignment vertical="center"/>
    </xf>
    <xf numFmtId="0" fontId="84" fillId="12"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2"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2"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2"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2"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3" borderId="2" applyNumberFormat="0" applyAlignment="0" applyProtection="0">
      <alignment vertical="center"/>
    </xf>
    <xf numFmtId="0" fontId="84" fillId="12" borderId="2" applyNumberFormat="0" applyAlignment="0" applyProtection="0">
      <alignment vertical="center"/>
    </xf>
    <xf numFmtId="0" fontId="84" fillId="12" borderId="2" applyNumberFormat="0" applyAlignment="0" applyProtection="0">
      <alignment vertical="center"/>
    </xf>
    <xf numFmtId="0" fontId="84" fillId="12" borderId="2" applyNumberFormat="0" applyAlignment="0" applyProtection="0">
      <alignment vertical="center"/>
    </xf>
    <xf numFmtId="0" fontId="84" fillId="12" borderId="2" applyNumberFormat="0" applyAlignment="0" applyProtection="0">
      <alignment vertical="center"/>
    </xf>
    <xf numFmtId="1" fontId="9" fillId="0" borderId="17" applyFill="0" applyProtection="0">
      <alignment horizontal="center"/>
    </xf>
    <xf numFmtId="1" fontId="5" fillId="0" borderId="9">
      <alignment vertical="center"/>
      <protection locked="0"/>
    </xf>
    <xf numFmtId="1" fontId="5" fillId="0" borderId="9">
      <alignment vertical="center"/>
      <protection locked="0"/>
    </xf>
    <xf numFmtId="1" fontId="5" fillId="0" borderId="9">
      <alignment vertical="center"/>
      <protection locked="0"/>
    </xf>
    <xf numFmtId="1" fontId="5" fillId="0" borderId="9">
      <alignment vertical="center"/>
      <protection locked="0"/>
    </xf>
    <xf numFmtId="0" fontId="1" fillId="0" borderId="0">
      <alignment vertical="center"/>
    </xf>
    <xf numFmtId="0" fontId="1" fillId="0" borderId="0">
      <alignment vertical="center"/>
    </xf>
    <xf numFmtId="0" fontId="85" fillId="0" borderId="0"/>
    <xf numFmtId="207" fontId="5" fillId="0" borderId="9">
      <alignment vertical="center"/>
      <protection locked="0"/>
    </xf>
    <xf numFmtId="207" fontId="5" fillId="0" borderId="9">
      <alignment vertical="center"/>
      <protection locked="0"/>
    </xf>
    <xf numFmtId="207" fontId="5" fillId="0" borderId="9">
      <alignment vertical="center"/>
      <protection locked="0"/>
    </xf>
    <xf numFmtId="207" fontId="5" fillId="0" borderId="9">
      <alignment vertical="center"/>
      <protection locked="0"/>
    </xf>
    <xf numFmtId="0" fontId="9" fillId="0" borderId="0"/>
    <xf numFmtId="0" fontId="74" fillId="0" borderId="0"/>
    <xf numFmtId="0" fontId="41" fillId="0" borderId="0"/>
    <xf numFmtId="185" fontId="9" fillId="0" borderId="0" applyFont="0" applyFill="0" applyBorder="0" applyAlignment="0" applyProtection="0"/>
    <xf numFmtId="178" fontId="9" fillId="0" borderId="0" applyFont="0" applyFill="0" applyBorder="0" applyAlignment="0" applyProtection="0"/>
    <xf numFmtId="0" fontId="1" fillId="54"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54"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54"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54"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54"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61" borderId="11" applyNumberFormat="0" applyFont="0" applyAlignment="0" applyProtection="0">
      <alignment vertical="center"/>
    </xf>
    <xf numFmtId="0" fontId="1" fillId="54" borderId="11" applyNumberFormat="0" applyFont="0" applyAlignment="0" applyProtection="0">
      <alignment vertical="center"/>
    </xf>
    <xf numFmtId="0" fontId="1" fillId="54" borderId="11" applyNumberFormat="0" applyFont="0" applyAlignment="0" applyProtection="0">
      <alignment vertical="center"/>
    </xf>
    <xf numFmtId="0" fontId="1" fillId="54" borderId="11" applyNumberFormat="0" applyFont="0" applyAlignment="0" applyProtection="0">
      <alignment vertical="center"/>
    </xf>
    <xf numFmtId="0" fontId="1" fillId="54" borderId="11" applyNumberFormat="0" applyFont="0" applyAlignment="0" applyProtection="0">
      <alignment vertical="center"/>
    </xf>
    <xf numFmtId="38" fontId="86" fillId="0" borderId="0" applyFont="0" applyFill="0" applyBorder="0" applyAlignment="0" applyProtection="0"/>
    <xf numFmtId="40" fontId="86" fillId="0" borderId="0" applyFont="0" applyFill="0" applyBorder="0" applyAlignment="0" applyProtection="0"/>
    <xf numFmtId="0" fontId="86" fillId="0" borderId="0" applyFont="0" applyFill="0" applyBorder="0" applyAlignment="0" applyProtection="0"/>
    <xf numFmtId="0" fontId="86" fillId="0" borderId="0" applyFont="0" applyFill="0" applyBorder="0" applyAlignment="0" applyProtection="0"/>
    <xf numFmtId="0" fontId="87" fillId="0" borderId="0"/>
  </cellStyleXfs>
  <cellXfs count="431">
    <xf numFmtId="0" fontId="0" fillId="0" borderId="0" xfId="0">
      <alignment vertical="center"/>
    </xf>
    <xf numFmtId="0" fontId="1" fillId="0" borderId="0" xfId="1156" applyFont="1" applyFill="1" applyAlignment="1">
      <alignment vertical="center"/>
    </xf>
    <xf numFmtId="0" fontId="1" fillId="0" borderId="0" xfId="1156" applyFont="1" applyFill="1" applyAlignment="1">
      <alignment horizontal="center" vertical="center"/>
    </xf>
    <xf numFmtId="0" fontId="3" fillId="0" borderId="0" xfId="1156" applyFont="1" applyFill="1" applyAlignment="1">
      <alignment vertical="center"/>
    </xf>
    <xf numFmtId="0" fontId="4" fillId="68" borderId="9" xfId="1156" applyFont="1" applyFill="1" applyBorder="1" applyAlignment="1">
      <alignment horizontal="distributed" vertical="center"/>
    </xf>
    <xf numFmtId="0" fontId="5" fillId="0" borderId="9" xfId="1156" applyFont="1" applyFill="1" applyBorder="1" applyAlignment="1">
      <alignment vertical="center"/>
    </xf>
    <xf numFmtId="0" fontId="5" fillId="0" borderId="9" xfId="1156" applyFont="1" applyFill="1" applyBorder="1" applyAlignment="1">
      <alignment horizontal="center" vertical="center"/>
    </xf>
    <xf numFmtId="0" fontId="102" fillId="0" borderId="0" xfId="1156" applyFont="1" applyFill="1" applyAlignment="1">
      <alignment vertical="center"/>
    </xf>
    <xf numFmtId="0" fontId="1" fillId="0" borderId="0" xfId="1156" applyFill="1" applyAlignment="1">
      <alignment horizontal="right" vertical="center"/>
    </xf>
    <xf numFmtId="0" fontId="6" fillId="0" borderId="0" xfId="1156" applyFont="1" applyFill="1" applyAlignment="1">
      <alignment vertical="center"/>
    </xf>
    <xf numFmtId="1" fontId="5" fillId="0" borderId="9" xfId="1156" applyNumberFormat="1" applyFont="1" applyFill="1" applyBorder="1" applyAlignment="1" applyProtection="1">
      <alignment vertical="center"/>
      <protection locked="0"/>
    </xf>
    <xf numFmtId="1" fontId="4" fillId="0" borderId="9" xfId="1156" applyNumberFormat="1" applyFont="1" applyFill="1" applyBorder="1" applyAlignment="1" applyProtection="1">
      <alignment vertical="center"/>
      <protection locked="0"/>
    </xf>
    <xf numFmtId="0" fontId="105" fillId="69" borderId="0" xfId="1156" applyFont="1" applyFill="1" applyAlignment="1" applyProtection="1">
      <alignment vertical="center"/>
      <protection locked="0"/>
    </xf>
    <xf numFmtId="0" fontId="3" fillId="0" borderId="9" xfId="1156" applyFont="1" applyFill="1" applyBorder="1" applyAlignment="1">
      <alignment horizontal="center" vertical="center"/>
    </xf>
    <xf numFmtId="0" fontId="3" fillId="0" borderId="9" xfId="1156" applyFont="1" applyFill="1" applyBorder="1" applyAlignment="1">
      <alignment horizontal="center" vertical="center" wrapText="1"/>
    </xf>
    <xf numFmtId="0" fontId="4" fillId="0" borderId="0" xfId="1156" applyFont="1" applyFill="1" applyAlignment="1">
      <alignment vertical="center"/>
    </xf>
    <xf numFmtId="208" fontId="5" fillId="69" borderId="9" xfId="1156" applyNumberFormat="1" applyFont="1" applyFill="1" applyBorder="1" applyAlignment="1" applyProtection="1">
      <alignment horizontal="left" vertical="center"/>
      <protection locked="0"/>
    </xf>
    <xf numFmtId="209" fontId="5" fillId="69" borderId="9" xfId="1156" applyNumberFormat="1" applyFont="1" applyFill="1" applyBorder="1" applyAlignment="1" applyProtection="1">
      <alignment horizontal="left" vertical="center"/>
      <protection locked="0"/>
    </xf>
    <xf numFmtId="208" fontId="5" fillId="69" borderId="16" xfId="1156" applyNumberFormat="1" applyFont="1" applyFill="1" applyBorder="1" applyAlignment="1" applyProtection="1">
      <alignment horizontal="left" vertical="center"/>
      <protection locked="0"/>
    </xf>
    <xf numFmtId="0" fontId="5" fillId="69" borderId="16" xfId="1156" applyFont="1" applyFill="1" applyBorder="1" applyAlignment="1">
      <alignment vertical="center"/>
    </xf>
    <xf numFmtId="0" fontId="5" fillId="69" borderId="9" xfId="1156" applyFont="1" applyFill="1" applyBorder="1" applyAlignment="1">
      <alignment vertical="center"/>
    </xf>
    <xf numFmtId="0" fontId="5" fillId="69" borderId="9" xfId="1156" applyFont="1" applyFill="1" applyBorder="1" applyAlignment="1">
      <alignment horizontal="left" vertical="center"/>
    </xf>
    <xf numFmtId="0" fontId="5" fillId="69" borderId="20" xfId="1156" applyFont="1" applyFill="1" applyBorder="1" applyAlignment="1">
      <alignment vertical="center"/>
    </xf>
    <xf numFmtId="0" fontId="1" fillId="0" borderId="9" xfId="1156" applyFont="1" applyFill="1" applyBorder="1" applyAlignment="1">
      <alignment vertical="center"/>
    </xf>
    <xf numFmtId="0" fontId="1" fillId="69" borderId="0" xfId="1156" applyFont="1" applyFill="1" applyAlignment="1">
      <alignment vertical="center"/>
    </xf>
    <xf numFmtId="0" fontId="6" fillId="69" borderId="0" xfId="1156" applyFont="1" applyFill="1" applyAlignment="1">
      <alignment vertical="center"/>
    </xf>
    <xf numFmtId="0" fontId="1" fillId="69" borderId="0" xfId="1156" applyFont="1" applyFill="1" applyBorder="1" applyAlignment="1">
      <alignment vertical="center"/>
    </xf>
    <xf numFmtId="0" fontId="1" fillId="69" borderId="21" xfId="1156" applyFont="1" applyFill="1" applyBorder="1" applyAlignment="1">
      <alignment horizontal="right" vertical="center"/>
    </xf>
    <xf numFmtId="0" fontId="3" fillId="69" borderId="9" xfId="1156" applyFont="1" applyFill="1" applyBorder="1" applyAlignment="1">
      <alignment horizontal="center" vertical="center"/>
    </xf>
    <xf numFmtId="0" fontId="3" fillId="69" borderId="9" xfId="1156" applyFont="1" applyFill="1" applyBorder="1" applyAlignment="1">
      <alignment horizontal="center" vertical="center" wrapText="1"/>
    </xf>
    <xf numFmtId="0" fontId="3" fillId="69" borderId="0" xfId="1156" applyFont="1" applyFill="1" applyAlignment="1">
      <alignment vertical="center"/>
    </xf>
    <xf numFmtId="41" fontId="5" fillId="69" borderId="9" xfId="1156" applyNumberFormat="1" applyFont="1" applyFill="1" applyBorder="1" applyAlignment="1">
      <alignment vertical="center"/>
    </xf>
    <xf numFmtId="208" fontId="5" fillId="69" borderId="9" xfId="1156" applyNumberFormat="1" applyFont="1" applyFill="1" applyBorder="1" applyAlignment="1" applyProtection="1">
      <alignment vertical="center"/>
      <protection locked="0"/>
    </xf>
    <xf numFmtId="0" fontId="4" fillId="0" borderId="9" xfId="1156" applyFont="1" applyFill="1" applyBorder="1" applyAlignment="1">
      <alignment horizontal="left" vertical="center"/>
    </xf>
    <xf numFmtId="0" fontId="1" fillId="69" borderId="0" xfId="1156" applyFont="1" applyFill="1" applyAlignment="1">
      <alignment horizontal="center" vertical="center"/>
    </xf>
    <xf numFmtId="0" fontId="1" fillId="0" borderId="0" xfId="1156" applyFont="1" applyFill="1" applyAlignment="1">
      <alignment horizontal="right" vertical="center"/>
    </xf>
    <xf numFmtId="3" fontId="5" fillId="69" borderId="9" xfId="1156" applyNumberFormat="1" applyFont="1" applyFill="1" applyBorder="1" applyAlignment="1" applyProtection="1">
      <alignment vertical="center"/>
    </xf>
    <xf numFmtId="41" fontId="5" fillId="69" borderId="9" xfId="1156" applyNumberFormat="1" applyFont="1" applyFill="1" applyBorder="1" applyAlignment="1">
      <alignment horizontal="center" vertical="center"/>
    </xf>
    <xf numFmtId="3" fontId="4" fillId="69" borderId="9" xfId="1156" applyNumberFormat="1" applyFont="1" applyFill="1" applyBorder="1" applyAlignment="1" applyProtection="1">
      <alignment vertical="center"/>
    </xf>
    <xf numFmtId="0" fontId="4" fillId="69" borderId="16" xfId="1156" applyFont="1" applyFill="1" applyBorder="1" applyAlignment="1">
      <alignment horizontal="center" vertical="center"/>
    </xf>
    <xf numFmtId="3" fontId="5" fillId="69" borderId="9" xfId="1156" applyNumberFormat="1" applyFont="1" applyFill="1" applyBorder="1" applyAlignment="1" applyProtection="1">
      <alignment horizontal="left" vertical="center"/>
    </xf>
    <xf numFmtId="3" fontId="107" fillId="69" borderId="9" xfId="1156" applyNumberFormat="1" applyFont="1" applyFill="1" applyBorder="1" applyAlignment="1" applyProtection="1">
      <alignment vertical="center"/>
    </xf>
    <xf numFmtId="0" fontId="4" fillId="69" borderId="9" xfId="1156" applyFont="1" applyFill="1" applyBorder="1" applyAlignment="1">
      <alignment vertical="center"/>
    </xf>
    <xf numFmtId="3" fontId="5" fillId="0" borderId="9" xfId="1156" applyNumberFormat="1" applyFont="1" applyFill="1" applyBorder="1" applyAlignment="1" applyProtection="1">
      <alignment vertical="center"/>
    </xf>
    <xf numFmtId="3" fontId="103" fillId="0" borderId="9" xfId="1156" applyNumberFormat="1" applyFont="1" applyFill="1" applyBorder="1" applyAlignment="1" applyProtection="1">
      <alignment vertical="center"/>
    </xf>
    <xf numFmtId="3" fontId="5" fillId="0" borderId="9" xfId="1156" applyNumberFormat="1" applyFont="1" applyFill="1" applyBorder="1" applyAlignment="1" applyProtection="1">
      <alignment horizontal="left" vertical="center"/>
    </xf>
    <xf numFmtId="0" fontId="3" fillId="0" borderId="9" xfId="1156" applyFont="1" applyFill="1" applyBorder="1" applyAlignment="1">
      <alignment vertical="center"/>
    </xf>
    <xf numFmtId="0" fontId="5" fillId="0" borderId="9" xfId="1156" applyFont="1" applyBorder="1" applyAlignment="1">
      <alignment horizontal="left" vertical="center"/>
    </xf>
    <xf numFmtId="0" fontId="108" fillId="0" borderId="9" xfId="1166" applyFont="1" applyFill="1" applyBorder="1" applyAlignment="1">
      <alignment vertical="center" wrapText="1"/>
    </xf>
    <xf numFmtId="3" fontId="4" fillId="0" borderId="9" xfId="1156" applyNumberFormat="1" applyFont="1" applyFill="1" applyBorder="1" applyAlignment="1" applyProtection="1">
      <alignment horizontal="left" vertical="center"/>
    </xf>
    <xf numFmtId="0" fontId="1" fillId="0" borderId="9" xfId="1156" applyFont="1" applyFill="1" applyBorder="1" applyAlignment="1">
      <alignment horizontal="center" vertical="center"/>
    </xf>
    <xf numFmtId="0" fontId="4" fillId="0" borderId="9" xfId="1156" applyFont="1" applyFill="1" applyBorder="1" applyAlignment="1">
      <alignment horizontal="distributed" vertical="center"/>
    </xf>
    <xf numFmtId="3" fontId="5" fillId="0" borderId="9" xfId="1156" applyNumberFormat="1" applyFont="1" applyFill="1" applyBorder="1" applyAlignment="1" applyProtection="1">
      <alignment horizontal="center" vertical="center"/>
    </xf>
    <xf numFmtId="0" fontId="5" fillId="0" borderId="9" xfId="1156" applyFont="1" applyBorder="1" applyAlignment="1">
      <alignment horizontal="center" vertical="center"/>
    </xf>
    <xf numFmtId="41" fontId="4" fillId="68" borderId="9" xfId="1156" applyNumberFormat="1" applyFont="1" applyFill="1" applyBorder="1" applyAlignment="1">
      <alignment horizontal="center" vertical="center"/>
    </xf>
    <xf numFmtId="0" fontId="3" fillId="68" borderId="9" xfId="1156" applyFont="1" applyFill="1" applyBorder="1" applyAlignment="1">
      <alignment vertical="center"/>
    </xf>
    <xf numFmtId="0" fontId="4" fillId="0" borderId="9" xfId="1156" applyFont="1" applyFill="1" applyBorder="1" applyAlignment="1">
      <alignment vertical="center"/>
    </xf>
    <xf numFmtId="0" fontId="6" fillId="0" borderId="0" xfId="1498" applyFont="1" applyFill="1" applyAlignment="1">
      <alignment vertical="center"/>
    </xf>
    <xf numFmtId="0" fontId="1" fillId="0" borderId="0" xfId="1498" applyFill="1" applyAlignment="1">
      <alignment horizontal="center" vertical="center"/>
    </xf>
    <xf numFmtId="0" fontId="1" fillId="0" borderId="0" xfId="1498" applyFont="1" applyFill="1" applyAlignment="1">
      <alignment vertical="center"/>
    </xf>
    <xf numFmtId="0" fontId="1" fillId="0" borderId="0" xfId="1498" applyFill="1" applyAlignment="1">
      <alignment vertical="center"/>
    </xf>
    <xf numFmtId="0" fontId="4" fillId="0" borderId="16" xfId="1498" applyFont="1" applyFill="1" applyBorder="1" applyAlignment="1">
      <alignment horizontal="center" vertical="center"/>
    </xf>
    <xf numFmtId="3" fontId="4" fillId="0" borderId="9" xfId="1498" applyNumberFormat="1" applyFont="1" applyFill="1" applyBorder="1" applyAlignment="1" applyProtection="1">
      <alignment vertical="center"/>
    </xf>
    <xf numFmtId="41" fontId="4" fillId="0" borderId="9" xfId="1498" applyNumberFormat="1" applyFont="1" applyFill="1" applyBorder="1" applyAlignment="1">
      <alignment horizontal="center" vertical="center"/>
    </xf>
    <xf numFmtId="3" fontId="4" fillId="68" borderId="9" xfId="1498" applyNumberFormat="1" applyFont="1" applyFill="1" applyBorder="1" applyAlignment="1" applyProtection="1">
      <alignment vertical="center"/>
    </xf>
    <xf numFmtId="3" fontId="4" fillId="69" borderId="9" xfId="1498" applyNumberFormat="1" applyFont="1" applyFill="1" applyBorder="1" applyAlignment="1" applyProtection="1">
      <alignment horizontal="left" vertical="center"/>
    </xf>
    <xf numFmtId="3" fontId="5" fillId="0" borderId="9" xfId="1498" applyNumberFormat="1" applyFont="1" applyFill="1" applyBorder="1" applyAlignment="1" applyProtection="1">
      <alignment horizontal="left" vertical="center"/>
    </xf>
    <xf numFmtId="0" fontId="5" fillId="0" borderId="9" xfId="1498" applyFont="1" applyBorder="1" applyAlignment="1">
      <alignment vertical="center"/>
    </xf>
    <xf numFmtId="3" fontId="5" fillId="69" borderId="9" xfId="1498" applyNumberFormat="1" applyFont="1" applyFill="1" applyBorder="1" applyAlignment="1" applyProtection="1">
      <alignment horizontal="left" vertical="center"/>
    </xf>
    <xf numFmtId="0" fontId="108" fillId="0" borderId="9" xfId="1168" applyFont="1" applyFill="1" applyBorder="1" applyAlignment="1">
      <alignment vertical="center" wrapText="1"/>
    </xf>
    <xf numFmtId="3" fontId="4" fillId="0" borderId="9" xfId="1498" applyNumberFormat="1" applyFont="1" applyFill="1" applyBorder="1" applyAlignment="1" applyProtection="1">
      <alignment horizontal="left" vertical="center"/>
    </xf>
    <xf numFmtId="0" fontId="5" fillId="0" borderId="9" xfId="1498" applyFont="1" applyFill="1" applyBorder="1" applyAlignment="1">
      <alignment vertical="center"/>
    </xf>
    <xf numFmtId="0" fontId="5" fillId="0" borderId="9" xfId="1498" applyFont="1" applyBorder="1" applyAlignment="1">
      <alignment horizontal="left" vertical="center"/>
    </xf>
    <xf numFmtId="0" fontId="4" fillId="0" borderId="9" xfId="1498" applyFont="1" applyFill="1" applyBorder="1" applyAlignment="1">
      <alignment vertical="center"/>
    </xf>
    <xf numFmtId="0" fontId="1" fillId="0" borderId="9" xfId="1498" applyFill="1" applyBorder="1" applyAlignment="1">
      <alignment vertical="center"/>
    </xf>
    <xf numFmtId="0" fontId="5" fillId="0" borderId="9" xfId="1498" applyFont="1" applyFill="1" applyBorder="1" applyAlignment="1">
      <alignment horizontal="center" vertical="center"/>
    </xf>
    <xf numFmtId="3" fontId="5" fillId="0" borderId="9" xfId="1498" applyNumberFormat="1" applyFont="1" applyFill="1" applyBorder="1" applyAlignment="1" applyProtection="1">
      <alignment vertical="center"/>
    </xf>
    <xf numFmtId="0" fontId="4" fillId="0" borderId="9" xfId="1498" applyFont="1" applyFill="1" applyBorder="1" applyAlignment="1">
      <alignment horizontal="center" vertical="center"/>
    </xf>
    <xf numFmtId="3" fontId="4" fillId="69" borderId="9" xfId="1498" applyNumberFormat="1" applyFont="1" applyFill="1" applyBorder="1" applyAlignment="1" applyProtection="1">
      <alignment vertical="center"/>
    </xf>
    <xf numFmtId="0" fontId="5" fillId="0" borderId="9" xfId="1168" applyFont="1" applyFill="1" applyBorder="1" applyAlignment="1">
      <alignment vertical="center" wrapText="1"/>
    </xf>
    <xf numFmtId="0" fontId="106" fillId="0" borderId="9" xfId="1168" applyFont="1" applyFill="1" applyBorder="1" applyAlignment="1">
      <alignment vertical="center" wrapText="1"/>
    </xf>
    <xf numFmtId="0" fontId="4" fillId="0" borderId="9" xfId="1498" applyFont="1" applyFill="1" applyBorder="1" applyAlignment="1">
      <alignment horizontal="left" vertical="center"/>
    </xf>
    <xf numFmtId="0" fontId="4" fillId="0" borderId="9" xfId="1498" applyFont="1" applyBorder="1" applyAlignment="1">
      <alignment horizontal="left" vertical="center"/>
    </xf>
    <xf numFmtId="3" fontId="4" fillId="68" borderId="9" xfId="1498" applyNumberFormat="1" applyFont="1" applyFill="1" applyBorder="1" applyAlignment="1" applyProtection="1">
      <alignment horizontal="left" vertical="center"/>
    </xf>
    <xf numFmtId="0" fontId="1" fillId="0" borderId="9" xfId="1498" applyFill="1" applyBorder="1" applyAlignment="1">
      <alignment horizontal="center" vertical="center"/>
    </xf>
    <xf numFmtId="0" fontId="4" fillId="68" borderId="9" xfId="1498" applyFont="1" applyFill="1" applyBorder="1" applyAlignment="1">
      <alignment horizontal="distributed" vertical="center"/>
    </xf>
    <xf numFmtId="0" fontId="4" fillId="68" borderId="9" xfId="1498" applyFont="1" applyFill="1" applyBorder="1" applyAlignment="1">
      <alignment vertical="center"/>
    </xf>
    <xf numFmtId="1" fontId="4" fillId="0" borderId="9" xfId="1498" applyNumberFormat="1" applyFont="1" applyFill="1" applyBorder="1" applyAlignment="1" applyProtection="1">
      <alignment vertical="center"/>
      <protection locked="0"/>
    </xf>
    <xf numFmtId="1" fontId="5" fillId="0" borderId="9" xfId="1498" applyNumberFormat="1" applyFont="1" applyFill="1" applyBorder="1" applyAlignment="1" applyProtection="1">
      <alignment vertical="center"/>
      <protection locked="0"/>
    </xf>
    <xf numFmtId="0" fontId="6" fillId="0" borderId="0" xfId="1156" applyFont="1" applyFill="1"/>
    <xf numFmtId="0" fontId="1" fillId="0" borderId="0" xfId="1156" applyFont="1"/>
    <xf numFmtId="0" fontId="1" fillId="0" borderId="0" xfId="1156"/>
    <xf numFmtId="0" fontId="1" fillId="0" borderId="0" xfId="1156" applyFont="1" applyBorder="1"/>
    <xf numFmtId="0" fontId="1" fillId="0" borderId="0" xfId="1156" applyFont="1" applyBorder="1" applyAlignment="1">
      <alignment horizontal="right"/>
    </xf>
    <xf numFmtId="0" fontId="1" fillId="0" borderId="9" xfId="1156" applyFont="1" applyBorder="1" applyAlignment="1">
      <alignment horizontal="center" vertical="center" wrapText="1"/>
    </xf>
    <xf numFmtId="0" fontId="3" fillId="0" borderId="9" xfId="1156" applyFont="1" applyBorder="1" applyAlignment="1">
      <alignment horizontal="center" vertical="center" wrapText="1"/>
    </xf>
    <xf numFmtId="0" fontId="1" fillId="0" borderId="0" xfId="1156" applyFont="1" applyFill="1" applyAlignment="1">
      <alignment horizontal="center"/>
    </xf>
    <xf numFmtId="0" fontId="1" fillId="0" borderId="0" xfId="1156" applyFont="1" applyFill="1"/>
    <xf numFmtId="3" fontId="4" fillId="0" borderId="9" xfId="1156" applyNumberFormat="1" applyFont="1" applyFill="1" applyBorder="1" applyAlignment="1" applyProtection="1">
      <alignment vertical="center"/>
    </xf>
    <xf numFmtId="41" fontId="4" fillId="0" borderId="9" xfId="1156" applyNumberFormat="1" applyFont="1" applyFill="1" applyBorder="1" applyAlignment="1">
      <alignment horizontal="center" vertical="center"/>
    </xf>
    <xf numFmtId="0" fontId="5" fillId="0" borderId="9" xfId="1156" applyFont="1" applyFill="1" applyBorder="1" applyAlignment="1">
      <alignment horizontal="left" vertical="center"/>
    </xf>
    <xf numFmtId="0" fontId="108" fillId="0" borderId="9" xfId="1178" applyFont="1" applyFill="1" applyBorder="1" applyAlignment="1">
      <alignment vertical="center" wrapText="1"/>
    </xf>
    <xf numFmtId="0" fontId="1" fillId="0" borderId="9" xfId="1156" applyFont="1" applyFill="1" applyBorder="1"/>
    <xf numFmtId="0" fontId="1" fillId="0" borderId="9" xfId="1156" applyFont="1" applyFill="1" applyBorder="1" applyAlignment="1">
      <alignment horizontal="center"/>
    </xf>
    <xf numFmtId="0" fontId="1" fillId="0" borderId="0" xfId="1452" applyFill="1"/>
    <xf numFmtId="0" fontId="102" fillId="0" borderId="0" xfId="1452" applyFont="1" applyFill="1"/>
    <xf numFmtId="0" fontId="1" fillId="69" borderId="0" xfId="1452" applyFill="1"/>
    <xf numFmtId="0" fontId="89" fillId="0" borderId="0" xfId="1452" applyNumberFormat="1" applyFont="1" applyFill="1" applyAlignment="1" applyProtection="1">
      <alignment horizontal="right" vertical="center"/>
    </xf>
    <xf numFmtId="0" fontId="109" fillId="0" borderId="0" xfId="1452" applyNumberFormat="1" applyFont="1" applyFill="1" applyAlignment="1" applyProtection="1">
      <alignment horizontal="right" vertical="center"/>
    </xf>
    <xf numFmtId="0" fontId="90" fillId="0" borderId="9" xfId="1452" applyNumberFormat="1" applyFont="1" applyFill="1" applyBorder="1" applyAlignment="1" applyProtection="1">
      <alignment horizontal="centerContinuous" vertical="center" wrapText="1"/>
    </xf>
    <xf numFmtId="0" fontId="110" fillId="0" borderId="9" xfId="1452" applyNumberFormat="1" applyFont="1" applyFill="1" applyBorder="1" applyAlignment="1" applyProtection="1">
      <alignment horizontal="centerContinuous" vertical="center" wrapText="1"/>
    </xf>
    <xf numFmtId="0" fontId="99" fillId="0" borderId="0" xfId="1452" applyFont="1" applyFill="1"/>
    <xf numFmtId="3" fontId="89" fillId="0" borderId="9" xfId="1452" applyNumberFormat="1" applyFont="1" applyFill="1" applyBorder="1" applyAlignment="1" applyProtection="1">
      <alignment horizontal="left" vertical="center"/>
    </xf>
    <xf numFmtId="3" fontId="64" fillId="0" borderId="9" xfId="1452" applyNumberFormat="1" applyFont="1" applyFill="1" applyBorder="1" applyAlignment="1" applyProtection="1">
      <alignment horizontal="right" vertical="center"/>
    </xf>
    <xf numFmtId="0" fontId="64" fillId="0" borderId="0" xfId="1452" applyFont="1" applyFill="1"/>
    <xf numFmtId="0" fontId="89" fillId="0" borderId="9" xfId="1452" applyFont="1" applyFill="1" applyBorder="1" applyAlignment="1">
      <alignment vertical="center"/>
    </xf>
    <xf numFmtId="0" fontId="91" fillId="0" borderId="9" xfId="1452" applyFont="1" applyFill="1" applyBorder="1" applyAlignment="1">
      <alignment vertical="center"/>
    </xf>
    <xf numFmtId="3" fontId="90" fillId="0" borderId="9" xfId="1452" applyNumberFormat="1" applyFont="1" applyFill="1" applyBorder="1" applyAlignment="1" applyProtection="1">
      <alignment horizontal="right" vertical="center"/>
    </xf>
    <xf numFmtId="0" fontId="91" fillId="0" borderId="9" xfId="1453" applyFont="1" applyFill="1" applyBorder="1" applyAlignment="1">
      <alignment vertical="center"/>
    </xf>
    <xf numFmtId="0" fontId="90" fillId="0" borderId="0" xfId="1452" applyFont="1" applyFill="1"/>
    <xf numFmtId="0" fontId="89" fillId="0" borderId="9" xfId="1453" applyFont="1" applyFill="1" applyBorder="1" applyAlignment="1">
      <alignment vertical="center"/>
    </xf>
    <xf numFmtId="0" fontId="64" fillId="0" borderId="9" xfId="1453" applyFont="1" applyFill="1" applyBorder="1" applyAlignment="1">
      <alignment vertical="center"/>
    </xf>
    <xf numFmtId="0" fontId="89" fillId="0" borderId="9" xfId="1453" applyFont="1" applyFill="1" applyBorder="1" applyAlignment="1">
      <alignment horizontal="left" vertical="center"/>
    </xf>
    <xf numFmtId="0" fontId="64" fillId="0" borderId="9" xfId="1452" applyFont="1" applyFill="1" applyBorder="1" applyAlignment="1">
      <alignment horizontal="left"/>
    </xf>
    <xf numFmtId="0" fontId="89" fillId="0" borderId="9" xfId="1452" applyFont="1" applyFill="1" applyBorder="1" applyAlignment="1">
      <alignment horizontal="left" vertical="center"/>
    </xf>
    <xf numFmtId="0" fontId="89" fillId="0" borderId="9" xfId="1452" applyFont="1" applyFill="1" applyBorder="1" applyAlignment="1">
      <alignment horizontal="left"/>
    </xf>
    <xf numFmtId="0" fontId="64" fillId="0" borderId="9" xfId="1452" applyFont="1" applyFill="1" applyBorder="1"/>
    <xf numFmtId="0" fontId="3" fillId="0" borderId="0" xfId="1452" applyFont="1" applyFill="1"/>
    <xf numFmtId="0" fontId="89" fillId="0" borderId="9" xfId="1452" applyFont="1" applyFill="1" applyBorder="1"/>
    <xf numFmtId="3" fontId="91" fillId="0" borderId="9" xfId="1452" applyNumberFormat="1" applyFont="1" applyFill="1" applyBorder="1" applyAlignment="1" applyProtection="1">
      <alignment horizontal="left" vertical="center"/>
    </xf>
    <xf numFmtId="0" fontId="89" fillId="0" borderId="9" xfId="1452" applyFont="1" applyFill="1" applyBorder="1" applyAlignment="1">
      <alignment vertical="center" wrapText="1"/>
    </xf>
    <xf numFmtId="0" fontId="111" fillId="0" borderId="9" xfId="740" applyFont="1" applyBorder="1" applyAlignment="1">
      <alignment horizontal="left" vertical="center" wrapText="1"/>
    </xf>
    <xf numFmtId="0" fontId="91" fillId="0" borderId="0" xfId="1452" applyFont="1" applyFill="1" applyBorder="1" applyAlignment="1"/>
    <xf numFmtId="0" fontId="89" fillId="0" borderId="0" xfId="1452" applyFont="1" applyFill="1"/>
    <xf numFmtId="0" fontId="89" fillId="0" borderId="9" xfId="1452" applyFont="1" applyFill="1" applyBorder="1" applyAlignment="1">
      <alignment horizontal="center" vertical="center"/>
    </xf>
    <xf numFmtId="0" fontId="89" fillId="0" borderId="0" xfId="1452" applyFont="1" applyFill="1" applyBorder="1" applyAlignment="1"/>
    <xf numFmtId="0" fontId="89" fillId="0" borderId="0" xfId="1452" applyFont="1" applyFill="1" applyAlignment="1">
      <alignment horizontal="center" vertical="center"/>
    </xf>
    <xf numFmtId="0" fontId="64" fillId="0" borderId="0" xfId="1452" applyFont="1" applyFill="1" applyAlignment="1">
      <alignment horizontal="center"/>
    </xf>
    <xf numFmtId="0" fontId="64" fillId="0" borderId="0" xfId="1452" applyFont="1" applyFill="1" applyBorder="1" applyAlignment="1"/>
    <xf numFmtId="0" fontId="64" fillId="0" borderId="9" xfId="1452" applyFont="1" applyFill="1" applyBorder="1" applyAlignment="1">
      <alignment horizontal="left" vertical="center"/>
    </xf>
    <xf numFmtId="0" fontId="101" fillId="0" borderId="0" xfId="1452" applyFont="1" applyFill="1"/>
    <xf numFmtId="0" fontId="1" fillId="0" borderId="0" xfId="1452" applyFont="1" applyFill="1"/>
    <xf numFmtId="0" fontId="92" fillId="0" borderId="0" xfId="1452" applyNumberFormat="1" applyFont="1" applyFill="1" applyAlignment="1" applyProtection="1">
      <alignment vertical="center"/>
    </xf>
    <xf numFmtId="0" fontId="64" fillId="0" borderId="9" xfId="1452" applyFont="1" applyFill="1" applyBorder="1" applyAlignment="1">
      <alignment vertical="center"/>
    </xf>
    <xf numFmtId="0" fontId="100" fillId="0" borderId="0" xfId="1452" applyFont="1" applyFill="1"/>
    <xf numFmtId="0" fontId="94" fillId="0" borderId="0" xfId="740" applyFont="1" applyAlignment="1" applyProtection="1">
      <alignment vertical="center"/>
      <protection locked="0"/>
    </xf>
    <xf numFmtId="0" fontId="1" fillId="0" borderId="0" xfId="740" applyAlignment="1" applyProtection="1">
      <alignment vertical="center"/>
      <protection locked="0"/>
    </xf>
    <xf numFmtId="0" fontId="95" fillId="0" borderId="0" xfId="740" applyFont="1" applyAlignment="1" applyProtection="1">
      <alignment vertical="center"/>
      <protection locked="0"/>
    </xf>
    <xf numFmtId="0" fontId="96" fillId="0" borderId="0" xfId="740" applyFont="1" applyAlignment="1" applyProtection="1">
      <alignment horizontal="center" vertical="center"/>
      <protection locked="0"/>
    </xf>
    <xf numFmtId="0" fontId="97" fillId="0" borderId="0" xfId="740" applyFont="1" applyAlignment="1" applyProtection="1">
      <alignment horizontal="center" vertical="center"/>
      <protection locked="0"/>
    </xf>
    <xf numFmtId="0" fontId="93" fillId="0" borderId="0" xfId="740" applyFont="1" applyAlignment="1" applyProtection="1">
      <alignment horizontal="left" vertical="center"/>
      <protection locked="0"/>
    </xf>
    <xf numFmtId="0" fontId="93" fillId="0" borderId="0" xfId="740" applyFont="1" applyAlignment="1" applyProtection="1">
      <alignment vertical="center"/>
      <protection locked="0"/>
    </xf>
    <xf numFmtId="0" fontId="98" fillId="0" borderId="0" xfId="740" applyFont="1" applyAlignment="1" applyProtection="1">
      <alignment vertical="center"/>
      <protection locked="0"/>
    </xf>
    <xf numFmtId="0" fontId="90" fillId="0" borderId="9" xfId="1452" applyNumberFormat="1" applyFont="1" applyFill="1" applyBorder="1" applyAlignment="1" applyProtection="1">
      <alignment horizontal="center" vertical="center" wrapText="1"/>
    </xf>
    <xf numFmtId="0" fontId="64" fillId="0" borderId="0" xfId="1456" applyFont="1" applyFill="1"/>
    <xf numFmtId="0" fontId="89" fillId="0" borderId="9" xfId="1456" applyFont="1" applyFill="1" applyBorder="1" applyAlignment="1">
      <alignment vertical="center"/>
    </xf>
    <xf numFmtId="0" fontId="100" fillId="0" borderId="9" xfId="1456" applyNumberFormat="1" applyFont="1" applyFill="1" applyBorder="1"/>
    <xf numFmtId="0" fontId="89" fillId="0" borderId="9" xfId="1456" applyFont="1" applyFill="1" applyBorder="1" applyAlignment="1">
      <alignment horizontal="left" vertical="center"/>
    </xf>
    <xf numFmtId="0" fontId="89" fillId="0" borderId="9" xfId="1456" applyFont="1" applyFill="1" applyBorder="1" applyAlignment="1">
      <alignment horizontal="left"/>
    </xf>
    <xf numFmtId="41" fontId="1" fillId="0" borderId="0" xfId="1156" applyNumberFormat="1" applyFont="1" applyFill="1" applyAlignment="1">
      <alignment vertical="center"/>
    </xf>
    <xf numFmtId="0" fontId="116" fillId="69" borderId="9" xfId="1156" applyFont="1" applyFill="1" applyBorder="1" applyAlignment="1">
      <alignment horizontal="center" vertical="center"/>
    </xf>
    <xf numFmtId="0" fontId="116" fillId="69" borderId="9" xfId="1156" applyFont="1" applyFill="1" applyBorder="1" applyAlignment="1">
      <alignment horizontal="center" vertical="center" wrapText="1"/>
    </xf>
    <xf numFmtId="0" fontId="104" fillId="69" borderId="9" xfId="1156" applyFont="1" applyFill="1" applyBorder="1" applyAlignment="1">
      <alignment vertical="center"/>
    </xf>
    <xf numFmtId="41" fontId="107" fillId="69" borderId="9" xfId="1156" applyNumberFormat="1" applyFont="1" applyFill="1" applyBorder="1" applyAlignment="1">
      <alignment horizontal="center" vertical="center"/>
    </xf>
    <xf numFmtId="0" fontId="107" fillId="69" borderId="9" xfId="1156" applyFont="1" applyFill="1" applyBorder="1" applyAlignment="1">
      <alignment vertical="center"/>
    </xf>
    <xf numFmtId="0" fontId="104" fillId="69" borderId="9" xfId="1156" applyFont="1" applyFill="1" applyBorder="1" applyAlignment="1">
      <alignment horizontal="distributed" vertical="center"/>
    </xf>
    <xf numFmtId="211" fontId="5" fillId="69" borderId="9" xfId="1156" applyNumberFormat="1" applyFont="1" applyFill="1" applyBorder="1" applyAlignment="1" applyProtection="1">
      <alignment vertical="center"/>
      <protection locked="0"/>
    </xf>
    <xf numFmtId="1" fontId="5" fillId="69" borderId="9" xfId="1156" applyNumberFormat="1" applyFont="1" applyFill="1" applyBorder="1" applyAlignment="1" applyProtection="1">
      <alignment vertical="center"/>
      <protection locked="0"/>
    </xf>
    <xf numFmtId="0" fontId="5" fillId="69" borderId="9" xfId="1156" applyFont="1" applyFill="1" applyBorder="1" applyAlignment="1" applyProtection="1">
      <alignment horizontal="left" vertical="center"/>
      <protection locked="0"/>
    </xf>
    <xf numFmtId="211" fontId="5" fillId="69" borderId="9" xfId="1156" applyNumberFormat="1" applyFont="1" applyFill="1" applyBorder="1" applyAlignment="1" applyProtection="1">
      <alignment horizontal="left" vertical="center"/>
      <protection locked="0"/>
    </xf>
    <xf numFmtId="41" fontId="1" fillId="0" borderId="0" xfId="1156" applyNumberFormat="1" applyFont="1" applyFill="1" applyAlignment="1">
      <alignment horizontal="center" vertical="center"/>
    </xf>
    <xf numFmtId="41" fontId="1" fillId="69" borderId="0" xfId="1156" applyNumberFormat="1" applyFont="1" applyFill="1" applyAlignment="1">
      <alignment vertical="center"/>
    </xf>
    <xf numFmtId="0" fontId="102" fillId="69" borderId="0" xfId="1156" applyFont="1" applyFill="1" applyAlignment="1">
      <alignment vertical="center"/>
    </xf>
    <xf numFmtId="0" fontId="117" fillId="69" borderId="0" xfId="1156" applyFont="1" applyFill="1" applyAlignment="1">
      <alignment vertical="center"/>
    </xf>
    <xf numFmtId="41" fontId="102" fillId="69" borderId="0" xfId="1156" applyNumberFormat="1" applyFont="1" applyFill="1" applyAlignment="1">
      <alignment vertical="center"/>
    </xf>
    <xf numFmtId="41" fontId="102" fillId="0" borderId="0" xfId="1156" applyNumberFormat="1" applyFont="1" applyFill="1" applyAlignment="1">
      <alignment vertical="center"/>
    </xf>
    <xf numFmtId="212" fontId="102" fillId="69" borderId="0" xfId="1156" applyNumberFormat="1" applyFont="1" applyFill="1" applyAlignment="1">
      <alignment vertical="center"/>
    </xf>
    <xf numFmtId="213" fontId="90" fillId="0" borderId="16" xfId="1452" applyNumberFormat="1" applyFont="1" applyFill="1" applyBorder="1" applyAlignment="1" applyProtection="1">
      <alignment horizontal="center" vertical="center" wrapText="1"/>
    </xf>
    <xf numFmtId="211" fontId="90" fillId="0" borderId="9" xfId="1452" applyNumberFormat="1" applyFont="1" applyFill="1" applyBorder="1" applyAlignment="1" applyProtection="1">
      <alignment horizontal="center" vertical="center" wrapText="1"/>
    </xf>
    <xf numFmtId="9" fontId="107" fillId="0" borderId="9" xfId="0" applyNumberFormat="1" applyFont="1" applyFill="1" applyBorder="1" applyAlignment="1">
      <alignment horizontal="center" vertical="center"/>
    </xf>
    <xf numFmtId="41" fontId="104" fillId="69" borderId="9" xfId="1156" applyNumberFormat="1" applyFont="1" applyFill="1" applyBorder="1" applyAlignment="1">
      <alignment horizontal="center" vertical="center"/>
    </xf>
    <xf numFmtId="9" fontId="104" fillId="0" borderId="9" xfId="0" applyNumberFormat="1" applyFont="1" applyFill="1" applyBorder="1" applyAlignment="1">
      <alignment horizontal="center" vertical="center"/>
    </xf>
    <xf numFmtId="41" fontId="3" fillId="0" borderId="0" xfId="1156" applyNumberFormat="1" applyFont="1" applyFill="1" applyAlignment="1">
      <alignment vertical="center"/>
    </xf>
    <xf numFmtId="0" fontId="117" fillId="0" borderId="0" xfId="1156" applyFont="1" applyFill="1" applyAlignment="1">
      <alignment vertical="center"/>
    </xf>
    <xf numFmtId="0" fontId="118" fillId="69" borderId="0" xfId="1157" applyFont="1" applyFill="1" applyAlignment="1">
      <alignment vertical="center"/>
    </xf>
    <xf numFmtId="0" fontId="105" fillId="69" borderId="0" xfId="1157" applyFont="1" applyFill="1" applyAlignment="1">
      <alignment vertical="center"/>
    </xf>
    <xf numFmtId="0" fontId="105" fillId="69" borderId="0" xfId="1157" applyFont="1" applyFill="1" applyAlignment="1">
      <alignment horizontal="right" vertical="center"/>
    </xf>
    <xf numFmtId="0" fontId="105" fillId="69" borderId="0" xfId="1404" applyFont="1" applyFill="1" applyAlignment="1">
      <alignment vertical="center"/>
    </xf>
    <xf numFmtId="0" fontId="116" fillId="69" borderId="9" xfId="1157" applyFont="1" applyFill="1" applyBorder="1" applyAlignment="1">
      <alignment horizontal="center" vertical="center"/>
    </xf>
    <xf numFmtId="0" fontId="116" fillId="69" borderId="9" xfId="1157" applyFont="1" applyFill="1" applyBorder="1" applyAlignment="1">
      <alignment horizontal="center" vertical="center" wrapText="1"/>
    </xf>
    <xf numFmtId="1" fontId="105" fillId="69" borderId="0" xfId="1404" applyNumberFormat="1" applyFont="1" applyFill="1" applyAlignment="1">
      <alignment vertical="center"/>
    </xf>
    <xf numFmtId="208" fontId="107" fillId="69" borderId="9" xfId="1157" applyNumberFormat="1" applyFont="1" applyFill="1" applyBorder="1" applyAlignment="1" applyProtection="1">
      <alignment horizontal="left" vertical="center"/>
      <protection locked="0"/>
    </xf>
    <xf numFmtId="0" fontId="107" fillId="69" borderId="9" xfId="1157" applyFont="1" applyFill="1" applyBorder="1" applyAlignment="1">
      <alignment vertical="center"/>
    </xf>
    <xf numFmtId="209" fontId="107" fillId="69" borderId="9" xfId="1157" applyNumberFormat="1" applyFont="1" applyFill="1" applyBorder="1" applyAlignment="1" applyProtection="1">
      <alignment horizontal="left" vertical="center"/>
      <protection locked="0"/>
    </xf>
    <xf numFmtId="208" fontId="107" fillId="69" borderId="16" xfId="1157" applyNumberFormat="1" applyFont="1" applyFill="1" applyBorder="1" applyAlignment="1" applyProtection="1">
      <alignment horizontal="left" vertical="center"/>
      <protection locked="0"/>
    </xf>
    <xf numFmtId="209" fontId="107" fillId="69" borderId="9" xfId="1157" applyNumberFormat="1" applyFont="1" applyFill="1" applyBorder="1" applyAlignment="1" applyProtection="1">
      <alignment horizontal="left" vertical="center" wrapText="1"/>
      <protection locked="0"/>
    </xf>
    <xf numFmtId="209" fontId="107" fillId="69" borderId="16" xfId="1157" applyNumberFormat="1" applyFont="1" applyFill="1" applyBorder="1" applyAlignment="1" applyProtection="1">
      <alignment horizontal="left" vertical="center"/>
      <protection locked="0"/>
    </xf>
    <xf numFmtId="0" fontId="107" fillId="69" borderId="18" xfId="1157" applyFont="1" applyFill="1" applyBorder="1" applyAlignment="1">
      <alignment vertical="center"/>
    </xf>
    <xf numFmtId="0" fontId="107" fillId="69" borderId="19" xfId="1157" applyFont="1" applyFill="1" applyBorder="1" applyAlignment="1">
      <alignment vertical="center"/>
    </xf>
    <xf numFmtId="0" fontId="107" fillId="69" borderId="16" xfId="1157" applyFont="1" applyFill="1" applyBorder="1" applyAlignment="1">
      <alignment vertical="center"/>
    </xf>
    <xf numFmtId="0" fontId="107" fillId="69" borderId="20" xfId="1157" applyFont="1" applyFill="1" applyBorder="1" applyAlignment="1">
      <alignment vertical="center"/>
    </xf>
    <xf numFmtId="0" fontId="107" fillId="69" borderId="0" xfId="1157" applyFont="1" applyFill="1" applyAlignment="1">
      <alignment vertical="center"/>
    </xf>
    <xf numFmtId="0" fontId="105" fillId="69" borderId="9" xfId="1157" applyFont="1" applyFill="1" applyBorder="1" applyAlignment="1">
      <alignment vertical="center"/>
    </xf>
    <xf numFmtId="9" fontId="107" fillId="69" borderId="9" xfId="0" applyNumberFormat="1" applyFont="1" applyFill="1" applyBorder="1" applyAlignment="1">
      <alignment horizontal="right" vertical="center"/>
    </xf>
    <xf numFmtId="0" fontId="105" fillId="69" borderId="0" xfId="1404" applyFont="1" applyFill="1" applyBorder="1" applyAlignment="1">
      <alignment vertical="center"/>
    </xf>
    <xf numFmtId="0" fontId="107" fillId="69" borderId="9" xfId="1157" applyFont="1" applyFill="1" applyBorder="1" applyAlignment="1">
      <alignment horizontal="left" vertical="center"/>
    </xf>
    <xf numFmtId="0" fontId="107" fillId="69" borderId="9" xfId="1157" applyFont="1" applyFill="1" applyBorder="1" applyAlignment="1">
      <alignment horizontal="distributed" vertical="center"/>
    </xf>
    <xf numFmtId="0" fontId="105" fillId="69" borderId="0" xfId="1404" applyFont="1" applyFill="1"/>
    <xf numFmtId="211" fontId="105" fillId="69" borderId="0" xfId="1157" applyNumberFormat="1" applyFont="1" applyFill="1" applyAlignment="1">
      <alignment horizontal="center" vertical="center"/>
    </xf>
    <xf numFmtId="211" fontId="116" fillId="69" borderId="9" xfId="1157" applyNumberFormat="1" applyFont="1" applyFill="1" applyBorder="1" applyAlignment="1">
      <alignment horizontal="center" vertical="center" wrapText="1"/>
    </xf>
    <xf numFmtId="211" fontId="116" fillId="69" borderId="9" xfId="1157" applyNumberFormat="1" applyFont="1" applyFill="1" applyBorder="1" applyAlignment="1">
      <alignment horizontal="center" vertical="center"/>
    </xf>
    <xf numFmtId="211" fontId="107" fillId="69" borderId="9" xfId="1157" applyNumberFormat="1" applyFont="1" applyFill="1" applyBorder="1" applyAlignment="1">
      <alignment vertical="center"/>
    </xf>
    <xf numFmtId="211" fontId="105" fillId="69" borderId="0" xfId="1404" applyNumberFormat="1" applyFont="1" applyFill="1" applyAlignment="1">
      <alignment horizontal="center" vertical="center"/>
    </xf>
    <xf numFmtId="0" fontId="6" fillId="69" borderId="0" xfId="1156" applyFont="1" applyFill="1" applyAlignment="1" applyProtection="1">
      <alignment vertical="center"/>
      <protection locked="0"/>
    </xf>
    <xf numFmtId="0" fontId="1" fillId="69" borderId="0" xfId="1156" applyFont="1" applyFill="1" applyAlignment="1" applyProtection="1">
      <alignment vertical="center"/>
      <protection locked="0"/>
    </xf>
    <xf numFmtId="0" fontId="3" fillId="69" borderId="9" xfId="1156" applyFont="1" applyFill="1" applyBorder="1" applyAlignment="1" applyProtection="1">
      <alignment horizontal="center" vertical="center"/>
      <protection locked="0"/>
    </xf>
    <xf numFmtId="210" fontId="3" fillId="69" borderId="9" xfId="1156" applyNumberFormat="1" applyFont="1" applyFill="1" applyBorder="1" applyAlignment="1" applyProtection="1">
      <alignment horizontal="center" vertical="center" wrapText="1"/>
      <protection locked="0"/>
    </xf>
    <xf numFmtId="210" fontId="3" fillId="69" borderId="9" xfId="1156" applyNumberFormat="1" applyFont="1" applyFill="1" applyBorder="1" applyAlignment="1" applyProtection="1">
      <alignment horizontal="center" vertical="center"/>
      <protection locked="0"/>
    </xf>
    <xf numFmtId="0" fontId="3" fillId="69" borderId="9" xfId="1156" applyFont="1" applyFill="1" applyBorder="1" applyAlignment="1" applyProtection="1">
      <alignment horizontal="center" vertical="center" wrapText="1"/>
      <protection locked="0"/>
    </xf>
    <xf numFmtId="1" fontId="5" fillId="69" borderId="9" xfId="1156" applyNumberFormat="1" applyFont="1" applyFill="1" applyBorder="1" applyAlignment="1" applyProtection="1">
      <alignment horizontal="left" vertical="center"/>
      <protection locked="0"/>
    </xf>
    <xf numFmtId="0" fontId="5" fillId="69" borderId="9" xfId="1156" applyNumberFormat="1" applyFont="1" applyFill="1" applyBorder="1" applyAlignment="1" applyProtection="1">
      <alignment vertical="center"/>
      <protection locked="0"/>
    </xf>
    <xf numFmtId="3" fontId="5" fillId="69" borderId="9" xfId="1156" applyNumberFormat="1" applyFont="1" applyFill="1" applyBorder="1" applyAlignment="1" applyProtection="1">
      <alignment vertical="center"/>
      <protection locked="0"/>
    </xf>
    <xf numFmtId="0" fontId="5" fillId="69" borderId="9" xfId="1156" applyFont="1" applyFill="1" applyBorder="1" applyAlignment="1" applyProtection="1">
      <alignment vertical="center" wrapText="1"/>
      <protection locked="0"/>
    </xf>
    <xf numFmtId="211" fontId="5" fillId="69" borderId="18" xfId="1156" applyNumberFormat="1" applyFont="1" applyFill="1" applyBorder="1" applyAlignment="1" applyProtection="1">
      <alignment vertical="center"/>
      <protection locked="0"/>
    </xf>
    <xf numFmtId="0" fontId="5" fillId="69" borderId="9" xfId="1156" applyFont="1" applyFill="1" applyBorder="1" applyAlignment="1" applyProtection="1">
      <alignment vertical="center"/>
      <protection locked="0"/>
    </xf>
    <xf numFmtId="211" fontId="5" fillId="69" borderId="16" xfId="1156" applyNumberFormat="1" applyFont="1" applyFill="1" applyBorder="1" applyAlignment="1" applyProtection="1">
      <alignment horizontal="left" vertical="center"/>
      <protection locked="0"/>
    </xf>
    <xf numFmtId="210" fontId="1" fillId="69" borderId="0" xfId="1156" applyNumberFormat="1" applyFont="1" applyFill="1" applyAlignment="1" applyProtection="1">
      <alignment vertical="center"/>
      <protection locked="0"/>
    </xf>
    <xf numFmtId="211" fontId="108" fillId="69" borderId="9" xfId="1156" applyNumberFormat="1" applyFont="1" applyFill="1" applyBorder="1" applyAlignment="1" applyProtection="1">
      <alignment horizontal="left" vertical="center" wrapText="1"/>
      <protection locked="0"/>
    </xf>
    <xf numFmtId="211" fontId="1" fillId="69" borderId="0" xfId="1156" applyNumberFormat="1" applyFont="1" applyFill="1" applyAlignment="1" applyProtection="1">
      <alignment vertical="center"/>
      <protection locked="0"/>
    </xf>
    <xf numFmtId="0" fontId="5" fillId="69" borderId="9" xfId="1156" applyFont="1" applyFill="1" applyBorder="1" applyAlignment="1" applyProtection="1">
      <alignment horizontal="distributed" vertical="center"/>
      <protection locked="0"/>
    </xf>
    <xf numFmtId="211" fontId="5" fillId="69" borderId="9" xfId="1156" applyNumberFormat="1" applyFont="1" applyFill="1" applyBorder="1" applyAlignment="1" applyProtection="1">
      <alignment horizontal="distributed" vertical="center"/>
      <protection locked="0"/>
    </xf>
    <xf numFmtId="208" fontId="1" fillId="69" borderId="0" xfId="1156" applyNumberFormat="1" applyFont="1" applyFill="1" applyAlignment="1" applyProtection="1">
      <alignment vertical="center"/>
      <protection locked="0"/>
    </xf>
    <xf numFmtId="210" fontId="6" fillId="69" borderId="0" xfId="1156" applyNumberFormat="1" applyFont="1" applyFill="1" applyAlignment="1" applyProtection="1">
      <alignment horizontal="right" vertical="center"/>
      <protection locked="0"/>
    </xf>
    <xf numFmtId="210" fontId="3" fillId="69" borderId="0" xfId="1156" applyNumberFormat="1" applyFont="1" applyFill="1" applyAlignment="1" applyProtection="1">
      <alignment horizontal="right" vertical="center"/>
      <protection locked="0"/>
    </xf>
    <xf numFmtId="211" fontId="1" fillId="69" borderId="9" xfId="1156" applyNumberFormat="1" applyFont="1" applyFill="1" applyBorder="1" applyAlignment="1" applyProtection="1">
      <alignment horizontal="right" vertical="center"/>
      <protection locked="0"/>
    </xf>
    <xf numFmtId="211" fontId="1" fillId="69" borderId="0" xfId="1156" applyNumberFormat="1" applyFont="1" applyFill="1" applyAlignment="1" applyProtection="1">
      <alignment horizontal="right" vertical="center"/>
      <protection locked="0"/>
    </xf>
    <xf numFmtId="211" fontId="5" fillId="69" borderId="9" xfId="1156" applyNumberFormat="1" applyFont="1" applyFill="1" applyBorder="1" applyAlignment="1" applyProtection="1">
      <alignment horizontal="right" vertical="center"/>
      <protection locked="0"/>
    </xf>
    <xf numFmtId="211" fontId="5" fillId="69" borderId="20" xfId="1156" applyNumberFormat="1" applyFont="1" applyFill="1" applyBorder="1" applyAlignment="1" applyProtection="1">
      <alignment horizontal="right" vertical="center"/>
      <protection locked="0"/>
    </xf>
    <xf numFmtId="210" fontId="1" fillId="69" borderId="0" xfId="1156" applyNumberFormat="1" applyFont="1" applyFill="1" applyAlignment="1" applyProtection="1">
      <alignment horizontal="right" vertical="center"/>
      <protection locked="0"/>
    </xf>
    <xf numFmtId="0" fontId="1" fillId="69" borderId="0" xfId="1156" applyFont="1" applyFill="1" applyAlignment="1" applyProtection="1">
      <alignment horizontal="right" vertical="center"/>
      <protection locked="0"/>
    </xf>
    <xf numFmtId="0" fontId="1" fillId="69" borderId="0" xfId="1156" applyFont="1" applyFill="1" applyBorder="1" applyAlignment="1" applyProtection="1">
      <alignment horizontal="right" vertical="center"/>
      <protection locked="0"/>
    </xf>
    <xf numFmtId="211" fontId="107" fillId="69" borderId="9" xfId="1156" applyNumberFormat="1" applyFont="1" applyFill="1" applyBorder="1" applyAlignment="1" applyProtection="1">
      <alignment horizontal="right" vertical="center"/>
      <protection locked="0"/>
    </xf>
    <xf numFmtId="211" fontId="5" fillId="69" borderId="22" xfId="1156" applyNumberFormat="1" applyFont="1" applyFill="1" applyBorder="1" applyAlignment="1" applyProtection="1">
      <alignment horizontal="right" vertical="center"/>
      <protection locked="0"/>
    </xf>
    <xf numFmtId="0" fontId="4" fillId="69" borderId="0" xfId="1156" applyFont="1" applyFill="1" applyAlignment="1">
      <alignment vertical="center"/>
    </xf>
    <xf numFmtId="0" fontId="4" fillId="69" borderId="20" xfId="1156" applyFont="1" applyFill="1" applyBorder="1" applyAlignment="1">
      <alignment vertical="center"/>
    </xf>
    <xf numFmtId="0" fontId="1" fillId="69" borderId="9" xfId="1156" applyFont="1" applyFill="1" applyBorder="1" applyAlignment="1">
      <alignment vertical="center"/>
    </xf>
    <xf numFmtId="0" fontId="3" fillId="69" borderId="9" xfId="1156" applyFont="1" applyFill="1" applyBorder="1" applyAlignment="1">
      <alignment vertical="center"/>
    </xf>
    <xf numFmtId="41" fontId="1" fillId="69" borderId="0" xfId="1156" applyNumberFormat="1" applyFont="1" applyFill="1" applyAlignment="1">
      <alignment horizontal="center" vertical="center"/>
    </xf>
    <xf numFmtId="41" fontId="1" fillId="69" borderId="9" xfId="1156" applyNumberFormat="1" applyFont="1" applyFill="1" applyBorder="1" applyAlignment="1">
      <alignment horizontal="right" vertical="center"/>
    </xf>
    <xf numFmtId="0" fontId="90" fillId="0" borderId="16" xfId="1452" applyNumberFormat="1" applyFont="1" applyFill="1" applyBorder="1" applyAlignment="1" applyProtection="1">
      <alignment horizontal="left" vertical="center"/>
    </xf>
    <xf numFmtId="213" fontId="2" fillId="0" borderId="16" xfId="1452" applyNumberFormat="1" applyFont="1" applyFill="1" applyBorder="1" applyAlignment="1" applyProtection="1">
      <alignment horizontal="center" vertical="center" wrapText="1"/>
    </xf>
    <xf numFmtId="211" fontId="6" fillId="0" borderId="0" xfId="1404" applyNumberFormat="1" applyFont="1" applyFill="1" applyAlignment="1">
      <alignment horizontal="left" vertical="center"/>
    </xf>
    <xf numFmtId="211" fontId="1" fillId="0" borderId="0" xfId="1453" applyNumberFormat="1" applyFill="1" applyAlignment="1">
      <alignment horizontal="right"/>
    </xf>
    <xf numFmtId="211" fontId="102" fillId="0" borderId="0" xfId="1453" applyNumberFormat="1" applyFont="1" applyFill="1" applyAlignment="1">
      <alignment horizontal="right"/>
    </xf>
    <xf numFmtId="211" fontId="1" fillId="69" borderId="0" xfId="1453" applyNumberFormat="1" applyFill="1" applyAlignment="1">
      <alignment horizontal="right"/>
    </xf>
    <xf numFmtId="211" fontId="89" fillId="0" borderId="0" xfId="1453" applyNumberFormat="1" applyFont="1" applyFill="1" applyAlignment="1" applyProtection="1">
      <alignment horizontal="left" vertical="center"/>
    </xf>
    <xf numFmtId="211" fontId="89" fillId="0" borderId="0" xfId="1453" applyNumberFormat="1" applyFont="1" applyFill="1" applyAlignment="1" applyProtection="1">
      <alignment horizontal="right" vertical="center"/>
    </xf>
    <xf numFmtId="211" fontId="109" fillId="0" borderId="0" xfId="1453" applyNumberFormat="1" applyFont="1" applyFill="1" applyAlignment="1" applyProtection="1">
      <alignment horizontal="right" vertical="center"/>
    </xf>
    <xf numFmtId="211" fontId="99" fillId="0" borderId="0" xfId="1453" applyNumberFormat="1" applyFont="1" applyFill="1" applyAlignment="1">
      <alignment horizontal="right"/>
    </xf>
    <xf numFmtId="211" fontId="2" fillId="0" borderId="24" xfId="1156" applyNumberFormat="1" applyFont="1" applyFill="1" applyBorder="1" applyAlignment="1" applyProtection="1">
      <alignment horizontal="right" vertical="center" wrapText="1"/>
    </xf>
    <xf numFmtId="211" fontId="91" fillId="0" borderId="9" xfId="1453" applyNumberFormat="1" applyFont="1" applyFill="1" applyBorder="1" applyAlignment="1" applyProtection="1">
      <alignment horizontal="left" vertical="center"/>
    </xf>
    <xf numFmtId="211" fontId="90" fillId="0" borderId="9" xfId="1453" applyNumberFormat="1" applyFont="1" applyFill="1" applyBorder="1" applyAlignment="1">
      <alignment horizontal="right" vertical="center"/>
    </xf>
    <xf numFmtId="211" fontId="90" fillId="0" borderId="0" xfId="1453" applyNumberFormat="1" applyFont="1" applyFill="1" applyAlignment="1">
      <alignment horizontal="right"/>
    </xf>
    <xf numFmtId="211" fontId="91" fillId="0" borderId="9" xfId="1453" applyNumberFormat="1" applyFont="1" applyFill="1" applyBorder="1" applyAlignment="1">
      <alignment vertical="center"/>
    </xf>
    <xf numFmtId="211" fontId="90" fillId="0" borderId="0" xfId="1453" applyNumberFormat="1" applyFont="1" applyFill="1"/>
    <xf numFmtId="211" fontId="64" fillId="0" borderId="0" xfId="1453" applyNumberFormat="1" applyFont="1" applyFill="1"/>
    <xf numFmtId="211" fontId="90" fillId="0" borderId="9" xfId="1452" applyNumberFormat="1" applyFont="1" applyFill="1" applyBorder="1" applyAlignment="1" applyProtection="1">
      <alignment horizontal="right" vertical="center"/>
    </xf>
    <xf numFmtId="211" fontId="64" fillId="0" borderId="0" xfId="1452" applyNumberFormat="1" applyFont="1" applyFill="1"/>
    <xf numFmtId="211" fontId="64" fillId="0" borderId="9" xfId="1452" applyNumberFormat="1" applyFont="1" applyFill="1" applyBorder="1" applyAlignment="1" applyProtection="1">
      <alignment horizontal="right" vertical="center"/>
    </xf>
    <xf numFmtId="211" fontId="90" fillId="0" borderId="0" xfId="1452" applyNumberFormat="1" applyFont="1" applyFill="1" applyAlignment="1">
      <alignment horizontal="right"/>
    </xf>
    <xf numFmtId="211" fontId="64" fillId="0" borderId="0" xfId="1452" applyNumberFormat="1" applyFont="1" applyFill="1" applyAlignment="1">
      <alignment horizontal="right"/>
    </xf>
    <xf numFmtId="211" fontId="90" fillId="70" borderId="0" xfId="1452" applyNumberFormat="1" applyFont="1" applyFill="1" applyAlignment="1">
      <alignment horizontal="right"/>
    </xf>
    <xf numFmtId="211" fontId="64" fillId="70" borderId="0" xfId="1452" applyNumberFormat="1" applyFont="1" applyFill="1" applyAlignment="1">
      <alignment horizontal="right"/>
    </xf>
    <xf numFmtId="211" fontId="90" fillId="0" borderId="0" xfId="1452" applyNumberFormat="1" applyFont="1" applyFill="1" applyBorder="1" applyAlignment="1">
      <alignment horizontal="right"/>
    </xf>
    <xf numFmtId="211" fontId="64" fillId="0" borderId="0" xfId="1452" applyNumberFormat="1" applyFont="1" applyFill="1" applyBorder="1" applyAlignment="1">
      <alignment horizontal="right"/>
    </xf>
    <xf numFmtId="211" fontId="1" fillId="0" borderId="0" xfId="1452" applyNumberFormat="1" applyFill="1" applyBorder="1" applyAlignment="1">
      <alignment horizontal="right"/>
    </xf>
    <xf numFmtId="211" fontId="3" fillId="0" borderId="0" xfId="1452" applyNumberFormat="1" applyFont="1" applyFill="1" applyBorder="1" applyAlignment="1">
      <alignment horizontal="right"/>
    </xf>
    <xf numFmtId="211" fontId="101" fillId="0" borderId="0" xfId="1452" applyNumberFormat="1" applyFont="1" applyFill="1" applyAlignment="1">
      <alignment horizontal="right"/>
    </xf>
    <xf numFmtId="211" fontId="99" fillId="0" borderId="0" xfId="1452" applyNumberFormat="1" applyFont="1" applyFill="1" applyAlignment="1">
      <alignment horizontal="right"/>
    </xf>
    <xf numFmtId="211" fontId="1" fillId="0" borderId="0" xfId="1452" applyNumberFormat="1" applyFont="1" applyFill="1"/>
    <xf numFmtId="211" fontId="3" fillId="0" borderId="0" xfId="1452" applyNumberFormat="1" applyFont="1" applyFill="1" applyAlignment="1">
      <alignment horizontal="right"/>
    </xf>
    <xf numFmtId="211" fontId="1" fillId="0" borderId="0" xfId="1452" applyNumberFormat="1" applyFont="1" applyFill="1" applyAlignment="1">
      <alignment horizontal="right"/>
    </xf>
    <xf numFmtId="211" fontId="113" fillId="0" borderId="0" xfId="1452" applyNumberFormat="1" applyFont="1" applyFill="1" applyAlignment="1">
      <alignment horizontal="right"/>
    </xf>
    <xf numFmtId="211" fontId="100" fillId="0" borderId="0" xfId="1452" applyNumberFormat="1" applyFont="1" applyFill="1" applyAlignment="1">
      <alignment horizontal="right"/>
    </xf>
    <xf numFmtId="211" fontId="101" fillId="0" borderId="0" xfId="1452" applyNumberFormat="1" applyFont="1" applyFill="1" applyBorder="1" applyAlignment="1">
      <alignment horizontal="right"/>
    </xf>
    <xf numFmtId="211" fontId="99" fillId="0" borderId="0" xfId="1452" applyNumberFormat="1" applyFont="1" applyFill="1" applyBorder="1" applyAlignment="1">
      <alignment horizontal="right"/>
    </xf>
    <xf numFmtId="211" fontId="1" fillId="0" borderId="0" xfId="1453" applyNumberFormat="1" applyFill="1" applyAlignment="1">
      <alignment horizontal="left" vertical="center"/>
    </xf>
    <xf numFmtId="211" fontId="90" fillId="0" borderId="16" xfId="1453" applyNumberFormat="1" applyFont="1" applyFill="1" applyBorder="1" applyAlignment="1" applyProtection="1">
      <alignment horizontal="right" vertical="center" wrapText="1"/>
    </xf>
    <xf numFmtId="211" fontId="91" fillId="0" borderId="9" xfId="1453" applyNumberFormat="1" applyFont="1" applyFill="1" applyBorder="1" applyAlignment="1" applyProtection="1">
      <alignment horizontal="right" vertical="center" wrapText="1"/>
    </xf>
    <xf numFmtId="211" fontId="64" fillId="0" borderId="9" xfId="1453" applyNumberFormat="1" applyFont="1" applyFill="1" applyBorder="1" applyAlignment="1">
      <alignment horizontal="right" vertical="center"/>
    </xf>
    <xf numFmtId="211" fontId="99" fillId="0" borderId="0" xfId="1453" applyNumberFormat="1" applyFont="1" applyFill="1" applyAlignment="1">
      <alignment horizontal="center"/>
    </xf>
    <xf numFmtId="0" fontId="118" fillId="69" borderId="0" xfId="1156" applyFont="1" applyFill="1" applyAlignment="1">
      <alignment vertical="center"/>
    </xf>
    <xf numFmtId="0" fontId="105" fillId="69" borderId="0" xfId="1452" applyFont="1" applyFill="1"/>
    <xf numFmtId="0" fontId="113" fillId="69" borderId="9" xfId="1452" applyNumberFormat="1" applyFont="1" applyFill="1" applyBorder="1" applyAlignment="1" applyProtection="1">
      <alignment horizontal="center" vertical="center" wrapText="1"/>
    </xf>
    <xf numFmtId="1" fontId="114" fillId="69" borderId="9" xfId="1156" applyNumberFormat="1" applyFont="1" applyFill="1" applyBorder="1" applyAlignment="1" applyProtection="1">
      <alignment vertical="center" wrapText="1"/>
      <protection locked="0"/>
    </xf>
    <xf numFmtId="0" fontId="114" fillId="69" borderId="9" xfId="1156" applyNumberFormat="1" applyFont="1" applyFill="1" applyBorder="1" applyAlignment="1" applyProtection="1">
      <alignment vertical="center" wrapText="1"/>
      <protection locked="0"/>
    </xf>
    <xf numFmtId="3" fontId="114" fillId="69" borderId="9" xfId="1156" applyNumberFormat="1" applyFont="1" applyFill="1" applyBorder="1" applyAlignment="1" applyProtection="1">
      <alignment vertical="center" wrapText="1"/>
      <protection locked="0"/>
    </xf>
    <xf numFmtId="0" fontId="114" fillId="69" borderId="9" xfId="1156" applyFont="1" applyFill="1" applyBorder="1" applyAlignment="1" applyProtection="1">
      <alignment vertical="center" wrapText="1"/>
      <protection locked="0"/>
    </xf>
    <xf numFmtId="0" fontId="113" fillId="69" borderId="16" xfId="1452" applyNumberFormat="1" applyFont="1" applyFill="1" applyBorder="1" applyAlignment="1" applyProtection="1">
      <alignment horizontal="left" vertical="center"/>
    </xf>
    <xf numFmtId="0" fontId="112" fillId="69" borderId="9" xfId="1452" applyFont="1" applyFill="1" applyBorder="1" applyAlignment="1">
      <alignment vertical="center"/>
    </xf>
    <xf numFmtId="3" fontId="113" fillId="69" borderId="9" xfId="1452" applyNumberFormat="1" applyFont="1" applyFill="1" applyBorder="1" applyAlignment="1" applyProtection="1">
      <alignment horizontal="right" vertical="center"/>
    </xf>
    <xf numFmtId="0" fontId="100" fillId="69" borderId="0" xfId="1452" applyFont="1" applyFill="1"/>
    <xf numFmtId="0" fontId="112" fillId="69" borderId="9" xfId="1453" applyFont="1" applyFill="1" applyBorder="1" applyAlignment="1">
      <alignment vertical="center"/>
    </xf>
    <xf numFmtId="3" fontId="113" fillId="69" borderId="9" xfId="1452" applyNumberFormat="1" applyFont="1" applyFill="1" applyBorder="1" applyAlignment="1">
      <alignment vertical="center"/>
    </xf>
    <xf numFmtId="0" fontId="113" fillId="69" borderId="0" xfId="1452" applyFont="1" applyFill="1"/>
    <xf numFmtId="0" fontId="114" fillId="69" borderId="9" xfId="1453" applyFont="1" applyFill="1" applyBorder="1" applyAlignment="1">
      <alignment vertical="center"/>
    </xf>
    <xf numFmtId="3" fontId="100" fillId="69" borderId="9" xfId="1452" applyNumberFormat="1" applyFont="1" applyFill="1" applyBorder="1" applyAlignment="1">
      <alignment vertical="center"/>
    </xf>
    <xf numFmtId="3" fontId="100" fillId="69" borderId="9" xfId="1452" applyNumberFormat="1" applyFont="1" applyFill="1" applyBorder="1" applyAlignment="1" applyProtection="1">
      <alignment horizontal="right" vertical="center"/>
    </xf>
    <xf numFmtId="0" fontId="100" fillId="69" borderId="9" xfId="1452" applyFont="1" applyFill="1" applyBorder="1"/>
    <xf numFmtId="0" fontId="101" fillId="69" borderId="0" xfId="1452" applyFont="1" applyFill="1"/>
    <xf numFmtId="0" fontId="99" fillId="69" borderId="0" xfId="1452" applyFont="1" applyFill="1"/>
    <xf numFmtId="0" fontId="116" fillId="69" borderId="0" xfId="1452" applyFont="1" applyFill="1"/>
    <xf numFmtId="0" fontId="100" fillId="69" borderId="9" xfId="1457" applyFont="1" applyFill="1" applyBorder="1"/>
    <xf numFmtId="0" fontId="116" fillId="69" borderId="0" xfId="1452" applyFont="1" applyFill="1" applyBorder="1" applyAlignment="1"/>
    <xf numFmtId="211" fontId="89" fillId="0" borderId="0" xfId="1452" applyNumberFormat="1" applyFont="1" applyFill="1" applyAlignment="1" applyProtection="1">
      <alignment horizontal="right" vertical="center"/>
    </xf>
    <xf numFmtId="211" fontId="1" fillId="0" borderId="0" xfId="1452" applyNumberFormat="1" applyFill="1" applyAlignment="1">
      <alignment horizontal="right"/>
    </xf>
    <xf numFmtId="211" fontId="102" fillId="0" borderId="0" xfId="1452" applyNumberFormat="1" applyFont="1" applyFill="1" applyAlignment="1">
      <alignment horizontal="right"/>
    </xf>
    <xf numFmtId="211" fontId="7" fillId="0" borderId="0" xfId="1452" applyNumberFormat="1" applyFont="1" applyFill="1" applyAlignment="1" applyProtection="1">
      <alignment horizontal="right" vertical="center"/>
    </xf>
    <xf numFmtId="211" fontId="92" fillId="0" borderId="0" xfId="1452" applyNumberFormat="1" applyFont="1" applyFill="1" applyAlignment="1" applyProtection="1">
      <alignment horizontal="right" vertical="center"/>
    </xf>
    <xf numFmtId="211" fontId="7" fillId="0" borderId="0" xfId="1452" applyNumberFormat="1" applyFont="1" applyFill="1" applyBorder="1" applyAlignment="1" applyProtection="1">
      <alignment horizontal="right" vertical="center"/>
    </xf>
    <xf numFmtId="211" fontId="90" fillId="0" borderId="9" xfId="1452" applyNumberFormat="1" applyFont="1" applyFill="1" applyBorder="1" applyAlignment="1" applyProtection="1">
      <alignment horizontal="right" vertical="center" wrapText="1"/>
    </xf>
    <xf numFmtId="211" fontId="64" fillId="0" borderId="9" xfId="1452" applyNumberFormat="1" applyFont="1" applyFill="1" applyBorder="1" applyAlignment="1">
      <alignment horizontal="right"/>
    </xf>
    <xf numFmtId="211" fontId="115" fillId="0" borderId="9" xfId="1452" applyNumberFormat="1" applyFont="1" applyFill="1" applyBorder="1" applyAlignment="1">
      <alignment horizontal="right"/>
    </xf>
    <xf numFmtId="211" fontId="2" fillId="0" borderId="9" xfId="1452" applyNumberFormat="1" applyFont="1" applyFill="1" applyBorder="1" applyAlignment="1" applyProtection="1">
      <alignment horizontal="right" vertical="center" wrapText="1"/>
    </xf>
    <xf numFmtId="211" fontId="2" fillId="0" borderId="9" xfId="1452" applyNumberFormat="1" applyFont="1" applyFill="1" applyBorder="1" applyAlignment="1" applyProtection="1">
      <alignment horizontal="right" vertical="center"/>
    </xf>
    <xf numFmtId="0" fontId="2" fillId="0" borderId="0" xfId="1452" applyFont="1" applyFill="1"/>
    <xf numFmtId="0" fontId="2" fillId="0" borderId="0" xfId="1452" applyFont="1" applyFill="1" applyBorder="1" applyAlignment="1"/>
    <xf numFmtId="211" fontId="90" fillId="0" borderId="16" xfId="1452" applyNumberFormat="1" applyFont="1" applyFill="1" applyBorder="1" applyAlignment="1" applyProtection="1">
      <alignment horizontal="left" vertical="center"/>
    </xf>
    <xf numFmtId="211" fontId="89" fillId="0" borderId="9" xfId="1453" applyNumberFormat="1" applyFont="1" applyFill="1" applyBorder="1" applyAlignment="1">
      <alignment horizontal="left" vertical="center" indent="1"/>
    </xf>
    <xf numFmtId="211" fontId="64" fillId="0" borderId="9" xfId="1453" applyNumberFormat="1" applyFont="1" applyFill="1" applyBorder="1" applyAlignment="1">
      <alignment horizontal="left" vertical="center" indent="1"/>
    </xf>
    <xf numFmtId="211" fontId="64" fillId="0" borderId="9" xfId="1453" applyNumberFormat="1" applyFont="1" applyFill="1" applyBorder="1" applyAlignment="1">
      <alignment horizontal="left" vertical="center" indent="2"/>
    </xf>
    <xf numFmtId="211" fontId="89" fillId="0" borderId="9" xfId="1453" applyNumberFormat="1" applyFont="1" applyFill="1" applyBorder="1" applyAlignment="1">
      <alignment horizontal="left" vertical="center" indent="2"/>
    </xf>
    <xf numFmtId="0" fontId="114" fillId="69" borderId="9" xfId="1453" applyFont="1" applyFill="1" applyBorder="1" applyAlignment="1">
      <alignment horizontal="left" vertical="center" indent="1"/>
    </xf>
    <xf numFmtId="0" fontId="89" fillId="0" borderId="9" xfId="1453" applyFont="1" applyFill="1" applyBorder="1" applyAlignment="1">
      <alignment horizontal="left" vertical="center" indent="1"/>
    </xf>
    <xf numFmtId="0" fontId="2" fillId="0" borderId="9" xfId="1453" applyFont="1" applyFill="1" applyBorder="1" applyAlignment="1">
      <alignment horizontal="left" vertical="center" indent="1"/>
    </xf>
    <xf numFmtId="0" fontId="91" fillId="0" borderId="9" xfId="1453" applyFont="1" applyFill="1" applyBorder="1" applyAlignment="1">
      <alignment horizontal="left" vertical="center" indent="1"/>
    </xf>
    <xf numFmtId="214" fontId="113" fillId="69" borderId="9" xfId="1452" applyNumberFormat="1" applyFont="1" applyFill="1" applyBorder="1" applyAlignment="1" applyProtection="1">
      <alignment horizontal="right" vertical="center"/>
    </xf>
    <xf numFmtId="214" fontId="113" fillId="69" borderId="9" xfId="1452" applyNumberFormat="1" applyFont="1" applyFill="1" applyBorder="1" applyAlignment="1" applyProtection="1">
      <alignment horizontal="center" vertical="center" wrapText="1"/>
    </xf>
    <xf numFmtId="214" fontId="113" fillId="69" borderId="9" xfId="1452" applyNumberFormat="1" applyFont="1" applyFill="1" applyBorder="1" applyAlignment="1">
      <alignment vertical="center"/>
    </xf>
    <xf numFmtId="214" fontId="100" fillId="69" borderId="9" xfId="1452" applyNumberFormat="1" applyFont="1" applyFill="1" applyBorder="1" applyAlignment="1">
      <alignment vertical="center"/>
    </xf>
    <xf numFmtId="214" fontId="113" fillId="69" borderId="9" xfId="1452" applyNumberFormat="1" applyFont="1" applyFill="1" applyBorder="1" applyAlignment="1" applyProtection="1">
      <alignment vertical="center"/>
    </xf>
    <xf numFmtId="214" fontId="113" fillId="69" borderId="9" xfId="1452" applyNumberFormat="1" applyFont="1" applyFill="1" applyBorder="1" applyAlignment="1" applyProtection="1">
      <alignment vertical="center" wrapText="1"/>
    </xf>
    <xf numFmtId="211" fontId="4" fillId="68" borderId="9" xfId="1498" applyNumberFormat="1" applyFont="1" applyFill="1" applyBorder="1" applyAlignment="1">
      <alignment horizontal="distributed" vertical="center"/>
    </xf>
    <xf numFmtId="211" fontId="4" fillId="68" borderId="9" xfId="1498" applyNumberFormat="1" applyFont="1" applyFill="1" applyBorder="1" applyAlignment="1">
      <alignment vertical="center"/>
    </xf>
    <xf numFmtId="211" fontId="4" fillId="0" borderId="9" xfId="1498" applyNumberFormat="1" applyFont="1" applyFill="1" applyBorder="1" applyAlignment="1">
      <alignment vertical="center"/>
    </xf>
    <xf numFmtId="211" fontId="5" fillId="0" borderId="9" xfId="1498" applyNumberFormat="1" applyFont="1" applyFill="1" applyBorder="1" applyAlignment="1">
      <alignment vertical="center"/>
    </xf>
    <xf numFmtId="211" fontId="4" fillId="0" borderId="9" xfId="1498" applyNumberFormat="1" applyFont="1" applyFill="1" applyBorder="1" applyAlignment="1" applyProtection="1">
      <alignment vertical="center"/>
      <protection locked="0"/>
    </xf>
    <xf numFmtId="211" fontId="5" fillId="0" borderId="9" xfId="1498" applyNumberFormat="1" applyFont="1" applyFill="1" applyBorder="1" applyAlignment="1" applyProtection="1">
      <alignment vertical="center"/>
      <protection locked="0"/>
    </xf>
    <xf numFmtId="211" fontId="4" fillId="68" borderId="9" xfId="1498" applyNumberFormat="1" applyFont="1" applyFill="1" applyBorder="1" applyAlignment="1">
      <alignment horizontal="right" vertical="center"/>
    </xf>
    <xf numFmtId="214" fontId="1" fillId="0" borderId="9" xfId="1156" applyNumberFormat="1" applyFont="1" applyBorder="1"/>
    <xf numFmtId="214" fontId="5" fillId="0" borderId="9" xfId="1156" applyNumberFormat="1" applyFont="1" applyFill="1" applyBorder="1" applyAlignment="1">
      <alignment vertical="center"/>
    </xf>
    <xf numFmtId="214" fontId="4" fillId="68" borderId="9" xfId="1156" applyNumberFormat="1" applyFont="1" applyFill="1" applyBorder="1" applyAlignment="1">
      <alignment horizontal="right" vertical="center"/>
    </xf>
    <xf numFmtId="41" fontId="3" fillId="0" borderId="0" xfId="1498" applyNumberFormat="1" applyFont="1" applyFill="1" applyAlignment="1">
      <alignment horizontal="center" vertical="center"/>
    </xf>
    <xf numFmtId="41" fontId="5" fillId="0" borderId="9" xfId="1498" applyNumberFormat="1" applyFont="1" applyFill="1" applyBorder="1" applyAlignment="1">
      <alignment horizontal="center" vertical="center"/>
    </xf>
    <xf numFmtId="211" fontId="5" fillId="0" borderId="9" xfId="1498" applyNumberFormat="1" applyFont="1" applyFill="1" applyBorder="1" applyAlignment="1">
      <alignment horizontal="right" vertical="center"/>
    </xf>
    <xf numFmtId="211" fontId="5" fillId="69" borderId="9" xfId="1156" applyNumberFormat="1" applyFont="1" applyFill="1" applyBorder="1" applyAlignment="1">
      <alignment horizontal="right" vertical="center"/>
    </xf>
    <xf numFmtId="211" fontId="4" fillId="0" borderId="9" xfId="1498" applyNumberFormat="1" applyFont="1" applyFill="1" applyBorder="1" applyAlignment="1">
      <alignment horizontal="right" vertical="center"/>
    </xf>
    <xf numFmtId="211" fontId="4" fillId="69" borderId="9" xfId="1156" applyNumberFormat="1" applyFont="1" applyFill="1" applyBorder="1" applyAlignment="1">
      <alignment horizontal="right" vertical="center"/>
    </xf>
    <xf numFmtId="41" fontId="4" fillId="69" borderId="9" xfId="1156" applyNumberFormat="1" applyFont="1" applyFill="1" applyBorder="1" applyAlignment="1">
      <alignment horizontal="center" vertical="center"/>
    </xf>
    <xf numFmtId="0" fontId="1" fillId="0" borderId="0" xfId="1498" applyFont="1" applyFill="1" applyAlignment="1">
      <alignment horizontal="center" vertical="center"/>
    </xf>
    <xf numFmtId="0" fontId="5" fillId="0" borderId="16" xfId="1498" applyFont="1" applyFill="1" applyBorder="1" applyAlignment="1">
      <alignment horizontal="center" vertical="center"/>
    </xf>
    <xf numFmtId="0" fontId="1" fillId="0" borderId="9" xfId="1498" applyFont="1" applyFill="1" applyBorder="1" applyAlignment="1">
      <alignment horizontal="center" vertical="center"/>
    </xf>
    <xf numFmtId="211" fontId="5" fillId="68" borderId="9" xfId="1498" applyNumberFormat="1" applyFont="1" applyFill="1" applyBorder="1" applyAlignment="1">
      <alignment vertical="center"/>
    </xf>
    <xf numFmtId="211" fontId="1" fillId="0" borderId="9" xfId="1498" applyNumberFormat="1" applyFont="1" applyFill="1" applyBorder="1" applyAlignment="1">
      <alignment horizontal="center" vertical="center"/>
    </xf>
    <xf numFmtId="214" fontId="3" fillId="0" borderId="9" xfId="1156" applyNumberFormat="1" applyFont="1" applyFill="1" applyBorder="1" applyAlignment="1">
      <alignment vertical="center"/>
    </xf>
    <xf numFmtId="41" fontId="5" fillId="0" borderId="9" xfId="1156" applyNumberFormat="1" applyFont="1" applyFill="1" applyBorder="1" applyAlignment="1">
      <alignment horizontal="center" vertical="center"/>
    </xf>
    <xf numFmtId="0" fontId="3" fillId="0" borderId="0" xfId="1156" applyFont="1" applyFill="1"/>
    <xf numFmtId="211" fontId="1" fillId="0" borderId="9" xfId="1498" applyNumberFormat="1" applyFill="1" applyBorder="1" applyAlignment="1">
      <alignment horizontal="right" vertical="center"/>
    </xf>
    <xf numFmtId="211" fontId="1" fillId="0" borderId="9" xfId="1498" applyNumberFormat="1" applyFont="1" applyFill="1" applyBorder="1" applyAlignment="1">
      <alignment horizontal="right" vertical="center"/>
    </xf>
    <xf numFmtId="41" fontId="1" fillId="0" borderId="0" xfId="1156" applyNumberFormat="1" applyFont="1" applyFill="1" applyAlignment="1">
      <alignment horizontal="center"/>
    </xf>
    <xf numFmtId="41" fontId="3" fillId="0" borderId="0" xfId="1156" applyNumberFormat="1" applyFont="1" applyFill="1"/>
    <xf numFmtId="0" fontId="7" fillId="0" borderId="0" xfId="1156" applyFont="1" applyFill="1" applyAlignment="1">
      <alignment horizontal="center" vertical="center"/>
    </xf>
    <xf numFmtId="0" fontId="1" fillId="0" borderId="1" xfId="1156" applyFont="1" applyFill="1" applyBorder="1" applyAlignment="1">
      <alignment horizontal="left" vertical="center" wrapText="1"/>
    </xf>
    <xf numFmtId="0" fontId="1" fillId="0" borderId="1" xfId="1156" applyFont="1" applyFill="1" applyBorder="1" applyAlignment="1">
      <alignment horizontal="center" vertical="center" wrapText="1"/>
    </xf>
    <xf numFmtId="0" fontId="119" fillId="69" borderId="0" xfId="1157" applyFont="1" applyFill="1" applyAlignment="1">
      <alignment horizontal="center" vertical="center"/>
    </xf>
    <xf numFmtId="0" fontId="7" fillId="69" borderId="0" xfId="1156" applyFont="1" applyFill="1" applyAlignment="1" applyProtection="1">
      <alignment horizontal="center" vertical="center"/>
      <protection locked="0"/>
    </xf>
    <xf numFmtId="0" fontId="3" fillId="69" borderId="20" xfId="1156" applyFont="1" applyFill="1" applyBorder="1" applyAlignment="1" applyProtection="1">
      <alignment horizontal="center" vertical="center"/>
      <protection locked="0"/>
    </xf>
    <xf numFmtId="0" fontId="3" fillId="69" borderId="5" xfId="1156" applyFont="1" applyFill="1" applyBorder="1" applyAlignment="1" applyProtection="1">
      <alignment horizontal="center" vertical="center"/>
      <protection locked="0"/>
    </xf>
    <xf numFmtId="0" fontId="3" fillId="69" borderId="22" xfId="1156" applyFont="1" applyFill="1" applyBorder="1" applyAlignment="1" applyProtection="1">
      <alignment horizontal="center" vertical="center"/>
      <protection locked="0"/>
    </xf>
    <xf numFmtId="0" fontId="3" fillId="69" borderId="9" xfId="1156" applyFont="1" applyFill="1" applyBorder="1" applyAlignment="1" applyProtection="1">
      <alignment horizontal="center" vertical="center"/>
      <protection locked="0"/>
    </xf>
    <xf numFmtId="0" fontId="7" fillId="69" borderId="0" xfId="1156" applyFont="1" applyFill="1" applyAlignment="1">
      <alignment horizontal="center" vertical="center"/>
    </xf>
    <xf numFmtId="0" fontId="3" fillId="69" borderId="9" xfId="1156" applyFont="1" applyFill="1" applyBorder="1" applyAlignment="1">
      <alignment horizontal="center" vertical="center"/>
    </xf>
    <xf numFmtId="0" fontId="3" fillId="69" borderId="9" xfId="1156" applyFont="1" applyFill="1" applyBorder="1" applyAlignment="1">
      <alignment horizontal="center" vertical="center" wrapText="1"/>
    </xf>
    <xf numFmtId="0" fontId="1" fillId="69" borderId="9" xfId="1156" applyFont="1" applyFill="1" applyBorder="1" applyAlignment="1">
      <alignment horizontal="center" vertical="center" wrapText="1"/>
    </xf>
    <xf numFmtId="0" fontId="3" fillId="69" borderId="22" xfId="1156" applyFont="1" applyFill="1" applyBorder="1" applyAlignment="1">
      <alignment horizontal="center" vertical="center"/>
    </xf>
    <xf numFmtId="0" fontId="6" fillId="69" borderId="0" xfId="1156" applyFont="1" applyFill="1" applyAlignment="1">
      <alignment horizontal="center" vertical="center"/>
    </xf>
    <xf numFmtId="0" fontId="90" fillId="0" borderId="18" xfId="1452" applyNumberFormat="1" applyFont="1" applyFill="1" applyBorder="1" applyAlignment="1" applyProtection="1">
      <alignment horizontal="center" vertical="center"/>
    </xf>
    <xf numFmtId="0" fontId="90" fillId="0" borderId="14" xfId="1452" applyNumberFormat="1" applyFont="1" applyFill="1" applyBorder="1" applyAlignment="1" applyProtection="1">
      <alignment horizontal="center" vertical="center"/>
    </xf>
    <xf numFmtId="0" fontId="90" fillId="0" borderId="16" xfId="1452" applyNumberFormat="1" applyFont="1" applyFill="1" applyBorder="1" applyAlignment="1" applyProtection="1">
      <alignment horizontal="center" vertical="center"/>
    </xf>
    <xf numFmtId="0" fontId="90" fillId="0" borderId="18" xfId="1452" applyNumberFormat="1" applyFont="1" applyFill="1" applyBorder="1" applyAlignment="1" applyProtection="1">
      <alignment horizontal="center" vertical="center" wrapText="1"/>
    </xf>
    <xf numFmtId="0" fontId="90" fillId="0" borderId="16" xfId="1452" applyNumberFormat="1" applyFont="1" applyFill="1" applyBorder="1" applyAlignment="1" applyProtection="1">
      <alignment horizontal="center" vertical="center" wrapText="1"/>
    </xf>
    <xf numFmtId="0" fontId="90" fillId="0" borderId="20" xfId="1452" applyNumberFormat="1" applyFont="1" applyFill="1" applyBorder="1" applyAlignment="1" applyProtection="1">
      <alignment horizontal="center" vertical="center" wrapText="1"/>
    </xf>
    <xf numFmtId="0" fontId="90" fillId="0" borderId="5" xfId="1452" applyNumberFormat="1" applyFont="1" applyFill="1" applyBorder="1" applyAlignment="1" applyProtection="1">
      <alignment horizontal="center" vertical="center" wrapText="1"/>
    </xf>
    <xf numFmtId="0" fontId="90" fillId="0" borderId="22" xfId="1452" applyNumberFormat="1" applyFont="1" applyFill="1" applyBorder="1" applyAlignment="1" applyProtection="1">
      <alignment horizontal="center" vertical="center" wrapText="1"/>
    </xf>
    <xf numFmtId="211" fontId="7" fillId="69" borderId="0" xfId="1404" applyNumberFormat="1" applyFont="1" applyFill="1" applyAlignment="1">
      <alignment horizontal="right" vertical="center"/>
    </xf>
    <xf numFmtId="211" fontId="90" fillId="0" borderId="18" xfId="1453" applyNumberFormat="1" applyFont="1" applyFill="1" applyBorder="1" applyAlignment="1" applyProtection="1">
      <alignment horizontal="center" vertical="center"/>
    </xf>
    <xf numFmtId="211" fontId="90" fillId="0" borderId="14" xfId="1453" applyNumberFormat="1" applyFont="1" applyFill="1" applyBorder="1" applyAlignment="1" applyProtection="1">
      <alignment horizontal="center" vertical="center"/>
    </xf>
    <xf numFmtId="211" fontId="90" fillId="0" borderId="16" xfId="1453" applyNumberFormat="1" applyFont="1" applyFill="1" applyBorder="1" applyAlignment="1" applyProtection="1">
      <alignment horizontal="center" vertical="center"/>
    </xf>
    <xf numFmtId="211" fontId="90" fillId="0" borderId="20" xfId="1453" applyNumberFormat="1" applyFont="1" applyFill="1" applyBorder="1" applyAlignment="1" applyProtection="1">
      <alignment horizontal="center" vertical="center" wrapText="1"/>
    </xf>
    <xf numFmtId="211" fontId="90" fillId="0" borderId="5" xfId="1453" applyNumberFormat="1" applyFont="1" applyFill="1" applyBorder="1" applyAlignment="1" applyProtection="1">
      <alignment horizontal="center" vertical="center" wrapText="1"/>
    </xf>
    <xf numFmtId="211" fontId="90" fillId="0" borderId="22" xfId="1453" applyNumberFormat="1" applyFont="1" applyFill="1" applyBorder="1" applyAlignment="1" applyProtection="1">
      <alignment horizontal="center" vertical="center" wrapText="1"/>
    </xf>
    <xf numFmtId="211" fontId="90" fillId="0" borderId="18" xfId="1453" applyNumberFormat="1" applyFont="1" applyFill="1" applyBorder="1" applyAlignment="1" applyProtection="1">
      <alignment horizontal="center" vertical="center" wrapText="1"/>
    </xf>
    <xf numFmtId="211" fontId="90" fillId="0" borderId="16" xfId="1453" applyNumberFormat="1" applyFont="1" applyFill="1" applyBorder="1" applyAlignment="1" applyProtection="1">
      <alignment horizontal="center" vertical="center" wrapText="1"/>
    </xf>
    <xf numFmtId="211" fontId="91" fillId="0" borderId="9" xfId="1453" applyNumberFormat="1" applyFont="1" applyFill="1" applyBorder="1" applyAlignment="1" applyProtection="1">
      <alignment horizontal="center" vertical="center" wrapText="1"/>
    </xf>
    <xf numFmtId="211" fontId="91" fillId="0" borderId="18" xfId="1453" applyNumberFormat="1" applyFont="1" applyFill="1" applyBorder="1" applyAlignment="1" applyProtection="1">
      <alignment horizontal="center" vertical="center" wrapText="1"/>
    </xf>
    <xf numFmtId="211" fontId="91" fillId="0" borderId="16" xfId="1453" applyNumberFormat="1" applyFont="1" applyFill="1" applyBorder="1" applyAlignment="1" applyProtection="1">
      <alignment horizontal="center" vertical="center" wrapText="1"/>
    </xf>
    <xf numFmtId="211" fontId="91" fillId="0" borderId="20" xfId="1453" applyNumberFormat="1" applyFont="1" applyFill="1" applyBorder="1" applyAlignment="1" applyProtection="1">
      <alignment horizontal="center" vertical="center" wrapText="1"/>
    </xf>
    <xf numFmtId="0" fontId="119" fillId="69" borderId="0" xfId="1156" applyFont="1" applyFill="1" applyAlignment="1">
      <alignment horizontal="center" vertical="center"/>
    </xf>
    <xf numFmtId="0" fontId="114" fillId="69" borderId="21" xfId="1452" applyNumberFormat="1" applyFont="1" applyFill="1" applyBorder="1" applyAlignment="1" applyProtection="1">
      <alignment horizontal="right" vertical="center"/>
    </xf>
    <xf numFmtId="0" fontId="100" fillId="69" borderId="18" xfId="1452" applyNumberFormat="1" applyFont="1" applyFill="1" applyBorder="1" applyAlignment="1" applyProtection="1">
      <alignment horizontal="center" vertical="center"/>
    </xf>
    <xf numFmtId="0" fontId="100" fillId="69" borderId="16" xfId="1452" applyNumberFormat="1" applyFont="1" applyFill="1" applyBorder="1" applyAlignment="1" applyProtection="1">
      <alignment horizontal="center" vertical="center"/>
    </xf>
    <xf numFmtId="0" fontId="113" fillId="69" borderId="18" xfId="1452" applyNumberFormat="1" applyFont="1" applyFill="1" applyBorder="1" applyAlignment="1" applyProtection="1">
      <alignment horizontal="center" vertical="center" wrapText="1"/>
    </xf>
    <xf numFmtId="0" fontId="113" fillId="69" borderId="16" xfId="1452" applyNumberFormat="1" applyFont="1" applyFill="1" applyBorder="1" applyAlignment="1" applyProtection="1">
      <alignment horizontal="center" vertical="center" wrapText="1"/>
    </xf>
    <xf numFmtId="0" fontId="100" fillId="69" borderId="9" xfId="1452" applyNumberFormat="1" applyFont="1" applyFill="1" applyBorder="1" applyAlignment="1" applyProtection="1">
      <alignment horizontal="center" vertical="center" wrapText="1"/>
    </xf>
    <xf numFmtId="211" fontId="7" fillId="0" borderId="0" xfId="1452" applyNumberFormat="1" applyFont="1" applyFill="1" applyAlignment="1" applyProtection="1">
      <alignment horizontal="center" vertical="center"/>
    </xf>
    <xf numFmtId="211" fontId="7" fillId="0" borderId="21" xfId="1452" applyNumberFormat="1" applyFont="1" applyFill="1" applyBorder="1" applyAlignment="1" applyProtection="1">
      <alignment horizontal="center" vertical="center"/>
    </xf>
    <xf numFmtId="211" fontId="90" fillId="0" borderId="9" xfId="1452" applyNumberFormat="1" applyFont="1" applyFill="1" applyBorder="1" applyAlignment="1" applyProtection="1">
      <alignment horizontal="center" vertical="center" wrapText="1"/>
    </xf>
    <xf numFmtId="0" fontId="88" fillId="0" borderId="20" xfId="1156" applyFont="1" applyFill="1" applyBorder="1" applyAlignment="1">
      <alignment horizontal="center" vertical="center"/>
    </xf>
    <xf numFmtId="0" fontId="88" fillId="0" borderId="5" xfId="1156" applyFont="1" applyFill="1" applyBorder="1" applyAlignment="1">
      <alignment horizontal="center" vertical="center"/>
    </xf>
    <xf numFmtId="0" fontId="88" fillId="0" borderId="22" xfId="1156" applyFont="1" applyFill="1" applyBorder="1" applyAlignment="1">
      <alignment horizontal="center" vertical="center"/>
    </xf>
    <xf numFmtId="0" fontId="7" fillId="0" borderId="0" xfId="1498" applyFont="1" applyFill="1" applyAlignment="1">
      <alignment horizontal="center" vertical="center"/>
    </xf>
    <xf numFmtId="0" fontId="88" fillId="0" borderId="20" xfId="1498" applyFont="1" applyFill="1" applyBorder="1" applyAlignment="1">
      <alignment horizontal="center" vertical="center"/>
    </xf>
    <xf numFmtId="0" fontId="88" fillId="0" borderId="22" xfId="1498" applyFont="1" applyFill="1" applyBorder="1" applyAlignment="1">
      <alignment horizontal="center" vertical="center"/>
    </xf>
    <xf numFmtId="0" fontId="3" fillId="0" borderId="18" xfId="1156" applyFont="1" applyFill="1" applyBorder="1" applyAlignment="1">
      <alignment horizontal="center" vertical="center"/>
    </xf>
    <xf numFmtId="0" fontId="3" fillId="0" borderId="16" xfId="1156" applyFont="1" applyFill="1" applyBorder="1" applyAlignment="1">
      <alignment horizontal="center" vertical="center"/>
    </xf>
    <xf numFmtId="0" fontId="3" fillId="0" borderId="16" xfId="1156" applyFont="1" applyFill="1" applyBorder="1" applyAlignment="1">
      <alignment horizontal="center"/>
    </xf>
    <xf numFmtId="0" fontId="3" fillId="0" borderId="18" xfId="1156" applyFont="1" applyFill="1" applyBorder="1" applyAlignment="1">
      <alignment horizontal="center" vertical="center" wrapText="1"/>
    </xf>
    <xf numFmtId="0" fontId="1" fillId="0" borderId="16" xfId="1156" applyFont="1" applyFill="1" applyBorder="1" applyAlignment="1">
      <alignment horizontal="center" wrapText="1"/>
    </xf>
    <xf numFmtId="0" fontId="1" fillId="0" borderId="16" xfId="1156" applyFont="1" applyFill="1" applyBorder="1" applyAlignment="1">
      <alignment horizontal="center" vertical="center"/>
    </xf>
    <xf numFmtId="0" fontId="3" fillId="0" borderId="23" xfId="1156" applyFont="1" applyFill="1" applyBorder="1" applyAlignment="1">
      <alignment horizontal="center" vertical="center"/>
    </xf>
    <xf numFmtId="0" fontId="3" fillId="0" borderId="17" xfId="1156" applyFont="1" applyFill="1" applyBorder="1" applyAlignment="1">
      <alignment horizontal="center" vertical="center"/>
    </xf>
  </cellXfs>
  <cellStyles count="2187">
    <cellStyle name="??" xfId="1"/>
    <cellStyle name="?鹎%U龡&amp;H?_x0008__x001c__x001c_?_x0007__x0001__x0001_" xfId="2"/>
    <cellStyle name="@ET_Style?Normal" xfId="3"/>
    <cellStyle name="_2008年上半年全省农村支局（所）经营情况统计表20080910" xfId="4"/>
    <cellStyle name="_20100326高清市院遂宁检察院1080P配置清单26日改" xfId="5"/>
    <cellStyle name="_Book1" xfId="6"/>
    <cellStyle name="_Book1_1" xfId="7"/>
    <cellStyle name="_Book1_2" xfId="8"/>
    <cellStyle name="_Book1_3" xfId="9"/>
    <cellStyle name="_Book1_4" xfId="10"/>
    <cellStyle name="_ET_STYLE_NoName_00_" xfId="11"/>
    <cellStyle name="_ET_STYLE_NoName_00__0911南阳全市人员及系统维护" xfId="12"/>
    <cellStyle name="_ET_STYLE_NoName_00__09年度晋级补发" xfId="13"/>
    <cellStyle name="_ET_STYLE_NoName_00__Book1" xfId="14"/>
    <cellStyle name="_ET_STYLE_NoName_00__Book1_1" xfId="15"/>
    <cellStyle name="_ET_STYLE_NoName_00__Book1_1_县公司" xfId="16"/>
    <cellStyle name="_ET_STYLE_NoName_00__Book1_1_银行账户情况表_2010年12月" xfId="17"/>
    <cellStyle name="_ET_STYLE_NoName_00__Book1_2" xfId="18"/>
    <cellStyle name="_ET_STYLE_NoName_00__Book1_3" xfId="19"/>
    <cellStyle name="_ET_STYLE_NoName_00__Book1_4" xfId="20"/>
    <cellStyle name="_ET_STYLE_NoName_00__Book1_4 2" xfId="21"/>
    <cellStyle name="_ET_STYLE_NoName_00__Book1_4 2 2" xfId="22"/>
    <cellStyle name="_ET_STYLE_NoName_00__Book1_县公司" xfId="23"/>
    <cellStyle name="_ET_STYLE_NoName_00__Book1_银行账户情况表_2010年12月" xfId="24"/>
    <cellStyle name="_ET_STYLE_NoName_00__Sheet3" xfId="25"/>
    <cellStyle name="_ET_STYLE_NoName_00__建行" xfId="26"/>
    <cellStyle name="_ET_STYLE_NoName_00__劳务工_3" xfId="27"/>
    <cellStyle name="_ET_STYLE_NoName_00__市局部门201103人员带身份证号码表" xfId="28"/>
    <cellStyle name="_ET_STYLE_NoName_00__县公司" xfId="29"/>
    <cellStyle name="_ET_STYLE_NoName_00__银行账户情况表_2010年12月" xfId="30"/>
    <cellStyle name="_ET_STYLE_NoName_00__云南水利电力有限公司" xfId="31"/>
    <cellStyle name="_Sheet1" xfId="32"/>
    <cellStyle name="_本部汇总" xfId="33"/>
    <cellStyle name="_南方电网" xfId="34"/>
    <cellStyle name="_弱电系统设备配置报价清单" xfId="35"/>
    <cellStyle name="_省公司直属单位从业人员薪酬调查表－中邮物流" xfId="36"/>
    <cellStyle name="0,0_x000d_&#10;NA_x000d_&#10;" xfId="37"/>
    <cellStyle name="20% - Accent1" xfId="38"/>
    <cellStyle name="20% - Accent1 2" xfId="39"/>
    <cellStyle name="20% - Accent1 2 2" xfId="40"/>
    <cellStyle name="20% - Accent2" xfId="41"/>
    <cellStyle name="20% - Accent2 2" xfId="42"/>
    <cellStyle name="20% - Accent2 2 2" xfId="43"/>
    <cellStyle name="20% - Accent3" xfId="44"/>
    <cellStyle name="20% - Accent3 2" xfId="45"/>
    <cellStyle name="20% - Accent3 2 2" xfId="46"/>
    <cellStyle name="20% - Accent4" xfId="47"/>
    <cellStyle name="20% - Accent4 2" xfId="48"/>
    <cellStyle name="20% - Accent4 2 2" xfId="49"/>
    <cellStyle name="20% - Accent5" xfId="50"/>
    <cellStyle name="20% - Accent5 2" xfId="51"/>
    <cellStyle name="20% - Accent5 2 2" xfId="52"/>
    <cellStyle name="20% - Accent6" xfId="53"/>
    <cellStyle name="20% - Accent6 2" xfId="54"/>
    <cellStyle name="20% - Accent6 2 2" xfId="55"/>
    <cellStyle name="20% - 强调文字颜色 1 2" xfId="56"/>
    <cellStyle name="20% - 强调文字颜色 1 2 2" xfId="57"/>
    <cellStyle name="20% - 强调文字颜色 1 2 2 2" xfId="58"/>
    <cellStyle name="20% - 强调文字颜色 2 2" xfId="59"/>
    <cellStyle name="20% - 强调文字颜色 2 2 2" xfId="60"/>
    <cellStyle name="20% - 强调文字颜色 2 2 2 2" xfId="61"/>
    <cellStyle name="20% - 强调文字颜色 3 2" xfId="62"/>
    <cellStyle name="20% - 强调文字颜色 3 2 2" xfId="63"/>
    <cellStyle name="20% - 强调文字颜色 3 2 2 2" xfId="64"/>
    <cellStyle name="20% - 强调文字颜色 4 2" xfId="65"/>
    <cellStyle name="20% - 强调文字颜色 4 2 2" xfId="66"/>
    <cellStyle name="20% - 强调文字颜色 4 2 2 2" xfId="67"/>
    <cellStyle name="20% - 强调文字颜色 5 2" xfId="68"/>
    <cellStyle name="20% - 强调文字颜色 5 2 2" xfId="69"/>
    <cellStyle name="20% - 强调文字颜色 5 2 2 2" xfId="70"/>
    <cellStyle name="20% - 强调文字颜色 6 2" xfId="71"/>
    <cellStyle name="20% - 强调文字颜色 6 2 2" xfId="72"/>
    <cellStyle name="20% - 强调文字颜色 6 2 2 2" xfId="73"/>
    <cellStyle name="40% - Accent1" xfId="74"/>
    <cellStyle name="40% - Accent1 2" xfId="75"/>
    <cellStyle name="40% - Accent1 2 2" xfId="76"/>
    <cellStyle name="40% - Accent2" xfId="77"/>
    <cellStyle name="40% - Accent2 2" xfId="78"/>
    <cellStyle name="40% - Accent2 2 2" xfId="79"/>
    <cellStyle name="40% - Accent3" xfId="80"/>
    <cellStyle name="40% - Accent3 2" xfId="81"/>
    <cellStyle name="40% - Accent3 2 2" xfId="82"/>
    <cellStyle name="40% - Accent4" xfId="83"/>
    <cellStyle name="40% - Accent4 2" xfId="84"/>
    <cellStyle name="40% - Accent4 2 2" xfId="85"/>
    <cellStyle name="40% - Accent5" xfId="86"/>
    <cellStyle name="40% - Accent5 2" xfId="87"/>
    <cellStyle name="40% - Accent5 2 2" xfId="88"/>
    <cellStyle name="40% - Accent6" xfId="89"/>
    <cellStyle name="40% - Accent6 2" xfId="90"/>
    <cellStyle name="40% - Accent6 2 2" xfId="91"/>
    <cellStyle name="40% - 强调文字颜色 1 2" xfId="92"/>
    <cellStyle name="40% - 强调文字颜色 1 2 2" xfId="93"/>
    <cellStyle name="40% - 强调文字颜色 1 2 2 2" xfId="94"/>
    <cellStyle name="40% - 强调文字颜色 2 2" xfId="95"/>
    <cellStyle name="40% - 强调文字颜色 2 2 2" xfId="96"/>
    <cellStyle name="40% - 强调文字颜色 2 2 2 2" xfId="97"/>
    <cellStyle name="40% - 强调文字颜色 3 2" xfId="98"/>
    <cellStyle name="40% - 强调文字颜色 3 2 2" xfId="99"/>
    <cellStyle name="40% - 强调文字颜色 3 2 2 2" xfId="100"/>
    <cellStyle name="40% - 强调文字颜色 4 2" xfId="101"/>
    <cellStyle name="40% - 强调文字颜色 4 2 2" xfId="102"/>
    <cellStyle name="40% - 强调文字颜色 4 2 2 2" xfId="103"/>
    <cellStyle name="40% - 强调文字颜色 5 2" xfId="104"/>
    <cellStyle name="40% - 强调文字颜色 5 2 2" xfId="105"/>
    <cellStyle name="40% - 强调文字颜色 5 2 2 2" xfId="106"/>
    <cellStyle name="40% - 强调文字颜色 6 2" xfId="107"/>
    <cellStyle name="40% - 强调文字颜色 6 2 2" xfId="108"/>
    <cellStyle name="40% - 强调文字颜色 6 2 2 2" xfId="109"/>
    <cellStyle name="60% - Accent1" xfId="110"/>
    <cellStyle name="60% - Accent1 2" xfId="111"/>
    <cellStyle name="60% - Accent1 2 2" xfId="112"/>
    <cellStyle name="60% - Accent2" xfId="113"/>
    <cellStyle name="60% - Accent2 2" xfId="114"/>
    <cellStyle name="60% - Accent2 2 2" xfId="115"/>
    <cellStyle name="60% - Accent3" xfId="116"/>
    <cellStyle name="60% - Accent3 2" xfId="117"/>
    <cellStyle name="60% - Accent3 2 2" xfId="118"/>
    <cellStyle name="60% - Accent4" xfId="119"/>
    <cellStyle name="60% - Accent4 2" xfId="120"/>
    <cellStyle name="60% - Accent4 2 2" xfId="121"/>
    <cellStyle name="60% - Accent5" xfId="122"/>
    <cellStyle name="60% - Accent5 2" xfId="123"/>
    <cellStyle name="60% - Accent5 2 2" xfId="124"/>
    <cellStyle name="60% - Accent6" xfId="125"/>
    <cellStyle name="60% - Accent6 2" xfId="126"/>
    <cellStyle name="60% - Accent6 2 2" xfId="127"/>
    <cellStyle name="60% - 强调文字颜色 1 2" xfId="128"/>
    <cellStyle name="60% - 强调文字颜色 1 2 2" xfId="129"/>
    <cellStyle name="60% - 强调文字颜色 1 2 2 2" xfId="130"/>
    <cellStyle name="60% - 强调文字颜色 2 2" xfId="131"/>
    <cellStyle name="60% - 强调文字颜色 2 2 2" xfId="132"/>
    <cellStyle name="60% - 强调文字颜色 2 2 2 2" xfId="133"/>
    <cellStyle name="60% - 强调文字颜色 3 2" xfId="134"/>
    <cellStyle name="60% - 强调文字颜色 3 2 2" xfId="135"/>
    <cellStyle name="60% - 强调文字颜色 3 2 2 2" xfId="136"/>
    <cellStyle name="60% - 强调文字颜色 4 2" xfId="137"/>
    <cellStyle name="60% - 强调文字颜色 4 2 2" xfId="138"/>
    <cellStyle name="60% - 强调文字颜色 4 2 2 2" xfId="139"/>
    <cellStyle name="60% - 强调文字颜色 5 2" xfId="140"/>
    <cellStyle name="60% - 强调文字颜色 5 2 2" xfId="141"/>
    <cellStyle name="60% - 强调文字颜色 5 2 2 2" xfId="142"/>
    <cellStyle name="60% - 强调文字颜色 6 2" xfId="143"/>
    <cellStyle name="60% - 强调文字颜色 6 2 2" xfId="144"/>
    <cellStyle name="60% - 强调文字颜色 6 2 2 2" xfId="145"/>
    <cellStyle name="6mal" xfId="146"/>
    <cellStyle name="Accent1" xfId="147"/>
    <cellStyle name="Accent1 - 20%" xfId="148"/>
    <cellStyle name="Accent1 - 40%" xfId="149"/>
    <cellStyle name="Accent1 - 60%" xfId="150"/>
    <cellStyle name="Accent1 2" xfId="151"/>
    <cellStyle name="Accent1 2 2" xfId="152"/>
    <cellStyle name="Accent1_Book1" xfId="153"/>
    <cellStyle name="Accent2" xfId="154"/>
    <cellStyle name="Accent2 - 20%" xfId="155"/>
    <cellStyle name="Accent2 - 40%" xfId="156"/>
    <cellStyle name="Accent2 - 60%" xfId="157"/>
    <cellStyle name="Accent2 2" xfId="158"/>
    <cellStyle name="Accent2 2 2" xfId="159"/>
    <cellStyle name="Accent2_Book1" xfId="160"/>
    <cellStyle name="Accent3" xfId="161"/>
    <cellStyle name="Accent3 - 20%" xfId="162"/>
    <cellStyle name="Accent3 - 40%" xfId="163"/>
    <cellStyle name="Accent3 - 60%" xfId="164"/>
    <cellStyle name="Accent3 2" xfId="165"/>
    <cellStyle name="Accent3 2 2" xfId="166"/>
    <cellStyle name="Accent3_Book1" xfId="167"/>
    <cellStyle name="Accent4" xfId="168"/>
    <cellStyle name="Accent4 - 20%" xfId="169"/>
    <cellStyle name="Accent4 - 40%" xfId="170"/>
    <cellStyle name="Accent4 - 60%" xfId="171"/>
    <cellStyle name="Accent4 2" xfId="172"/>
    <cellStyle name="Accent4 2 2" xfId="173"/>
    <cellStyle name="Accent4_Book1" xfId="174"/>
    <cellStyle name="Accent5" xfId="175"/>
    <cellStyle name="Accent5 - 20%" xfId="176"/>
    <cellStyle name="Accent5 - 40%" xfId="177"/>
    <cellStyle name="Accent5 - 60%" xfId="178"/>
    <cellStyle name="Accent5 2" xfId="179"/>
    <cellStyle name="Accent5 2 2" xfId="180"/>
    <cellStyle name="Accent5_Book1" xfId="181"/>
    <cellStyle name="Accent6" xfId="182"/>
    <cellStyle name="Accent6 - 20%" xfId="183"/>
    <cellStyle name="Accent6 - 40%" xfId="184"/>
    <cellStyle name="Accent6 - 60%" xfId="185"/>
    <cellStyle name="Accent6 2" xfId="186"/>
    <cellStyle name="Accent6 2 2" xfId="187"/>
    <cellStyle name="Accent6_Book1" xfId="188"/>
    <cellStyle name="args.style" xfId="189"/>
    <cellStyle name="Bad" xfId="190"/>
    <cellStyle name="Bad 2" xfId="191"/>
    <cellStyle name="Bad 2 2" xfId="192"/>
    <cellStyle name="Black" xfId="193"/>
    <cellStyle name="Border" xfId="194"/>
    <cellStyle name="Border 2" xfId="195"/>
    <cellStyle name="Border 2 2" xfId="196"/>
    <cellStyle name="Border 2 2 2" xfId="197"/>
    <cellStyle name="Border 2 2 3" xfId="198"/>
    <cellStyle name="Border 2 3" xfId="199"/>
    <cellStyle name="Border 2 3 2" xfId="200"/>
    <cellStyle name="Border 2 3 3" xfId="201"/>
    <cellStyle name="Border 2 3 4" xfId="202"/>
    <cellStyle name="Border 2 4" xfId="203"/>
    <cellStyle name="Border 3" xfId="204"/>
    <cellStyle name="Border 3 2" xfId="205"/>
    <cellStyle name="Border 3 3" xfId="206"/>
    <cellStyle name="Border 3 4" xfId="207"/>
    <cellStyle name="Border 4" xfId="208"/>
    <cellStyle name="Border 4 2" xfId="209"/>
    <cellStyle name="Border 4 3" xfId="210"/>
    <cellStyle name="Border 4 4" xfId="211"/>
    <cellStyle name="Border 5" xfId="212"/>
    <cellStyle name="Border 5 2" xfId="213"/>
    <cellStyle name="Border 5 3" xfId="214"/>
    <cellStyle name="Border 5 4" xfId="215"/>
    <cellStyle name="Border 6" xfId="216"/>
    <cellStyle name="Border 6 2" xfId="217"/>
    <cellStyle name="Border 6 3" xfId="218"/>
    <cellStyle name="Border 6 4" xfId="219"/>
    <cellStyle name="Border 7" xfId="220"/>
    <cellStyle name="Border 8" xfId="221"/>
    <cellStyle name="Calc Currency (0)" xfId="222"/>
    <cellStyle name="Calculation" xfId="223"/>
    <cellStyle name="Calculation 2" xfId="224"/>
    <cellStyle name="Calculation 2 2" xfId="225"/>
    <cellStyle name="Calculation 2 3" xfId="226"/>
    <cellStyle name="Calculation 2 4" xfId="227"/>
    <cellStyle name="Calculation 3" xfId="228"/>
    <cellStyle name="Calculation 3 2" xfId="229"/>
    <cellStyle name="Calculation 3 3" xfId="230"/>
    <cellStyle name="Calculation 3 4" xfId="231"/>
    <cellStyle name="Calculation 4" xfId="232"/>
    <cellStyle name="Calculation 4 2" xfId="233"/>
    <cellStyle name="Calculation 4 3" xfId="234"/>
    <cellStyle name="Calculation 4 4" xfId="235"/>
    <cellStyle name="Calculation 5" xfId="236"/>
    <cellStyle name="Calculation 5 2" xfId="237"/>
    <cellStyle name="Calculation 5 3" xfId="238"/>
    <cellStyle name="Calculation 5 4" xfId="239"/>
    <cellStyle name="Calculation 6" xfId="240"/>
    <cellStyle name="Calculation 6 2" xfId="241"/>
    <cellStyle name="Calculation 6 3" xfId="242"/>
    <cellStyle name="Calculation 6 4" xfId="243"/>
    <cellStyle name="Calculation 7" xfId="244"/>
    <cellStyle name="Calculation 8" xfId="245"/>
    <cellStyle name="Calculation 9" xfId="246"/>
    <cellStyle name="Check Cell" xfId="247"/>
    <cellStyle name="Check Cell 2" xfId="248"/>
    <cellStyle name="Check Cell 2 2" xfId="249"/>
    <cellStyle name="ColLevel_1" xfId="250"/>
    <cellStyle name="Comma [0]" xfId="251"/>
    <cellStyle name="comma zerodec" xfId="252"/>
    <cellStyle name="Comma_!!!GO" xfId="253"/>
    <cellStyle name="comma-d" xfId="254"/>
    <cellStyle name="Currency [0]" xfId="255"/>
    <cellStyle name="Currency_!!!GO" xfId="256"/>
    <cellStyle name="Currency1" xfId="257"/>
    <cellStyle name="Date" xfId="258"/>
    <cellStyle name="Dezimal [0]_laroux" xfId="259"/>
    <cellStyle name="Dezimal_laroux" xfId="260"/>
    <cellStyle name="Dollar (zero dec)" xfId="261"/>
    <cellStyle name="Explanatory Text" xfId="262"/>
    <cellStyle name="Fixed" xfId="263"/>
    <cellStyle name="Followed Hyperlink_AheadBehind.xls Chart 23" xfId="264"/>
    <cellStyle name="Good" xfId="265"/>
    <cellStyle name="Good 2" xfId="266"/>
    <cellStyle name="Good 2 2" xfId="267"/>
    <cellStyle name="Grey" xfId="268"/>
    <cellStyle name="Header1" xfId="269"/>
    <cellStyle name="Header2" xfId="270"/>
    <cellStyle name="Header2 2" xfId="271"/>
    <cellStyle name="Header2 2 2" xfId="272"/>
    <cellStyle name="Header2 2 3" xfId="273"/>
    <cellStyle name="Header2 3" xfId="274"/>
    <cellStyle name="Header2 3 2" xfId="275"/>
    <cellStyle name="Header2 3 3" xfId="276"/>
    <cellStyle name="Header2 4" xfId="277"/>
    <cellStyle name="Header2 4 2" xfId="278"/>
    <cellStyle name="Header2 4 3" xfId="279"/>
    <cellStyle name="Header2 5" xfId="280"/>
    <cellStyle name="Header2 5 2" xfId="281"/>
    <cellStyle name="Header2 5 3" xfId="282"/>
    <cellStyle name="Heading 1" xfId="283"/>
    <cellStyle name="Heading 2" xfId="284"/>
    <cellStyle name="Heading 3" xfId="285"/>
    <cellStyle name="Heading 4" xfId="286"/>
    <cellStyle name="HEADING1" xfId="287"/>
    <cellStyle name="HEADING2" xfId="288"/>
    <cellStyle name="Hyperlink_AheadBehind.xls Chart 23" xfId="289"/>
    <cellStyle name="Input" xfId="290"/>
    <cellStyle name="Input [yellow]" xfId="291"/>
    <cellStyle name="Input [yellow] 2" xfId="292"/>
    <cellStyle name="Input [yellow] 2 2" xfId="293"/>
    <cellStyle name="Input [yellow] 2 2 2" xfId="294"/>
    <cellStyle name="Input 10" xfId="295"/>
    <cellStyle name="Input 2" xfId="296"/>
    <cellStyle name="Input 2 2" xfId="297"/>
    <cellStyle name="Input 2 3" xfId="298"/>
    <cellStyle name="Input 2 4" xfId="299"/>
    <cellStyle name="Input 3" xfId="300"/>
    <cellStyle name="Input 3 2" xfId="301"/>
    <cellStyle name="Input 3 3" xfId="302"/>
    <cellStyle name="Input 3 4" xfId="303"/>
    <cellStyle name="Input 4" xfId="304"/>
    <cellStyle name="Input 4 2" xfId="305"/>
    <cellStyle name="Input 4 3" xfId="306"/>
    <cellStyle name="Input 4 4" xfId="307"/>
    <cellStyle name="Input 5" xfId="308"/>
    <cellStyle name="Input 5 2" xfId="309"/>
    <cellStyle name="Input 5 3" xfId="310"/>
    <cellStyle name="Input 5 4" xfId="311"/>
    <cellStyle name="Input 6" xfId="312"/>
    <cellStyle name="Input 6 2" xfId="313"/>
    <cellStyle name="Input 6 3" xfId="314"/>
    <cellStyle name="Input 6 4" xfId="315"/>
    <cellStyle name="Input 7" xfId="316"/>
    <cellStyle name="Input 7 2" xfId="317"/>
    <cellStyle name="Input 7 3" xfId="318"/>
    <cellStyle name="Input 7 4" xfId="319"/>
    <cellStyle name="Input 8" xfId="320"/>
    <cellStyle name="Input 9" xfId="321"/>
    <cellStyle name="Input Cells" xfId="322"/>
    <cellStyle name="Input Cells 2" xfId="323"/>
    <cellStyle name="Input Cells 2 2" xfId="324"/>
    <cellStyle name="Linked Cell" xfId="325"/>
    <cellStyle name="Linked Cells" xfId="326"/>
    <cellStyle name="Linked Cells 2" xfId="327"/>
    <cellStyle name="Linked Cells 2 2" xfId="328"/>
    <cellStyle name="Millares [0]_96 Risk" xfId="329"/>
    <cellStyle name="Millares_96 Risk" xfId="330"/>
    <cellStyle name="Milliers [0]_!!!GO" xfId="331"/>
    <cellStyle name="Milliers_!!!GO" xfId="332"/>
    <cellStyle name="Moneda [0]_96 Risk" xfId="333"/>
    <cellStyle name="Moneda_96 Risk" xfId="334"/>
    <cellStyle name="Mon閠aire [0]_!!!GO" xfId="335"/>
    <cellStyle name="Mon閠aire_!!!GO" xfId="336"/>
    <cellStyle name="Neutral" xfId="337"/>
    <cellStyle name="Neutral 2" xfId="338"/>
    <cellStyle name="Neutral 2 2" xfId="339"/>
    <cellStyle name="New Times Roman" xfId="340"/>
    <cellStyle name="no dec" xfId="341"/>
    <cellStyle name="no dec 2" xfId="342"/>
    <cellStyle name="Non défini" xfId="343"/>
    <cellStyle name="Norma,_laroux_4_营业在建 (2)_E21" xfId="344"/>
    <cellStyle name="Normal - Style1" xfId="345"/>
    <cellStyle name="Normal_!!!GO" xfId="346"/>
    <cellStyle name="Note" xfId="347"/>
    <cellStyle name="Note 2" xfId="348"/>
    <cellStyle name="Note 2 2" xfId="349"/>
    <cellStyle name="Note 2 3" xfId="350"/>
    <cellStyle name="Note 2 4" xfId="351"/>
    <cellStyle name="Note 3" xfId="352"/>
    <cellStyle name="Note 3 2" xfId="353"/>
    <cellStyle name="Note 3 3" xfId="354"/>
    <cellStyle name="Note 3 4" xfId="355"/>
    <cellStyle name="Note 4" xfId="356"/>
    <cellStyle name="Note 4 2" xfId="357"/>
    <cellStyle name="Note 4 3" xfId="358"/>
    <cellStyle name="Note 4 4" xfId="359"/>
    <cellStyle name="Note 5" xfId="360"/>
    <cellStyle name="Note 5 2" xfId="361"/>
    <cellStyle name="Note 5 3" xfId="362"/>
    <cellStyle name="Note 5 4" xfId="363"/>
    <cellStyle name="Note 6" xfId="364"/>
    <cellStyle name="Note 6 2" xfId="365"/>
    <cellStyle name="Note 6 3" xfId="366"/>
    <cellStyle name="Note 6 4" xfId="367"/>
    <cellStyle name="Note 7" xfId="368"/>
    <cellStyle name="Note 8" xfId="369"/>
    <cellStyle name="Note 9" xfId="370"/>
    <cellStyle name="Output" xfId="371"/>
    <cellStyle name="Output 2" xfId="372"/>
    <cellStyle name="Output 2 2" xfId="373"/>
    <cellStyle name="Output 2 3" xfId="374"/>
    <cellStyle name="Output 2 4" xfId="375"/>
    <cellStyle name="Output 3" xfId="376"/>
    <cellStyle name="Output 3 2" xfId="377"/>
    <cellStyle name="Output 3 3" xfId="378"/>
    <cellStyle name="Output 3 4" xfId="379"/>
    <cellStyle name="Output 4" xfId="380"/>
    <cellStyle name="Output 4 2" xfId="381"/>
    <cellStyle name="Output 4 3" xfId="382"/>
    <cellStyle name="Output 4 4" xfId="383"/>
    <cellStyle name="Output 5" xfId="384"/>
    <cellStyle name="Output 5 2" xfId="385"/>
    <cellStyle name="Output 5 3" xfId="386"/>
    <cellStyle name="Output 5 4" xfId="387"/>
    <cellStyle name="Output 6" xfId="388"/>
    <cellStyle name="Output 6 2" xfId="389"/>
    <cellStyle name="Output 6 3" xfId="390"/>
    <cellStyle name="Output 6 4" xfId="391"/>
    <cellStyle name="Output 7" xfId="392"/>
    <cellStyle name="Output 8" xfId="393"/>
    <cellStyle name="Output 9" xfId="394"/>
    <cellStyle name="per.style" xfId="395"/>
    <cellStyle name="Percent [2]" xfId="396"/>
    <cellStyle name="Percent_!!!GO" xfId="397"/>
    <cellStyle name="Pourcentage_pldt" xfId="398"/>
    <cellStyle name="PSChar" xfId="399"/>
    <cellStyle name="PSDate" xfId="400"/>
    <cellStyle name="PSDec" xfId="401"/>
    <cellStyle name="PSHeading" xfId="402"/>
    <cellStyle name="PSHeading 2" xfId="403"/>
    <cellStyle name="PSHeading 2 2" xfId="404"/>
    <cellStyle name="PSHeading 3" xfId="405"/>
    <cellStyle name="PSHeading 3 2" xfId="406"/>
    <cellStyle name="PSInt" xfId="407"/>
    <cellStyle name="PSSpacer" xfId="408"/>
    <cellStyle name="Red" xfId="409"/>
    <cellStyle name="RowLevel_0" xfId="410"/>
    <cellStyle name="sstot" xfId="411"/>
    <cellStyle name="Standard_AREAS" xfId="412"/>
    <cellStyle name="t" xfId="413"/>
    <cellStyle name="t_HVAC Equipment (3)" xfId="414"/>
    <cellStyle name="Title" xfId="415"/>
    <cellStyle name="Total" xfId="416"/>
    <cellStyle name="Total 2" xfId="417"/>
    <cellStyle name="Total 2 2" xfId="418"/>
    <cellStyle name="Total 2 3" xfId="419"/>
    <cellStyle name="Total 2 4" xfId="420"/>
    <cellStyle name="Total 3" xfId="421"/>
    <cellStyle name="Total 3 2" xfId="422"/>
    <cellStyle name="Total 3 3" xfId="423"/>
    <cellStyle name="Total 3 4" xfId="424"/>
    <cellStyle name="Total 4" xfId="425"/>
    <cellStyle name="Total 4 2" xfId="426"/>
    <cellStyle name="Total 4 3" xfId="427"/>
    <cellStyle name="Total 4 4" xfId="428"/>
    <cellStyle name="Total 5" xfId="429"/>
    <cellStyle name="Total 5 2" xfId="430"/>
    <cellStyle name="Total 5 3" xfId="431"/>
    <cellStyle name="Total 5 4" xfId="432"/>
    <cellStyle name="Total 6" xfId="433"/>
    <cellStyle name="Total 7" xfId="434"/>
    <cellStyle name="Total 8" xfId="435"/>
    <cellStyle name="Tusental (0)_pldt" xfId="436"/>
    <cellStyle name="Tusental_pldt" xfId="437"/>
    <cellStyle name="Valuta (0)_pldt" xfId="438"/>
    <cellStyle name="Valuta_pldt" xfId="439"/>
    <cellStyle name="Warning Text" xfId="440"/>
    <cellStyle name="百分比 2" xfId="441"/>
    <cellStyle name="百分比 2 2" xfId="442"/>
    <cellStyle name="百分比 2 3" xfId="443"/>
    <cellStyle name="百分比 2 4" xfId="444"/>
    <cellStyle name="百分比 3" xfId="445"/>
    <cellStyle name="百分比 4" xfId="446"/>
    <cellStyle name="百分比 5" xfId="447"/>
    <cellStyle name="百分比 6" xfId="448"/>
    <cellStyle name="百分比 7" xfId="449"/>
    <cellStyle name="百分比 8" xfId="450"/>
    <cellStyle name="捠壿 [0.00]_Region Orders (2)" xfId="451"/>
    <cellStyle name="捠壿_Region Orders (2)" xfId="452"/>
    <cellStyle name="编号" xfId="453"/>
    <cellStyle name="标题 1 2" xfId="454"/>
    <cellStyle name="标题 1 2 2" xfId="455"/>
    <cellStyle name="标题 1 2 2 2" xfId="456"/>
    <cellStyle name="标题 2 2" xfId="457"/>
    <cellStyle name="标题 2 2 2" xfId="458"/>
    <cellStyle name="标题 2 2 2 2" xfId="459"/>
    <cellStyle name="标题 3 2" xfId="460"/>
    <cellStyle name="标题 3 2 2" xfId="461"/>
    <cellStyle name="标题 3 2 2 2" xfId="462"/>
    <cellStyle name="标题 4 2" xfId="463"/>
    <cellStyle name="标题 4 2 2" xfId="464"/>
    <cellStyle name="标题 4 2 2 2" xfId="465"/>
    <cellStyle name="标题 5" xfId="466"/>
    <cellStyle name="标题1" xfId="467"/>
    <cellStyle name="表标题" xfId="468"/>
    <cellStyle name="部门" xfId="469"/>
    <cellStyle name="差 2" xfId="470"/>
    <cellStyle name="差 2 2" xfId="471"/>
    <cellStyle name="差 2 2 2" xfId="472"/>
    <cellStyle name="差_~4190974" xfId="473"/>
    <cellStyle name="差_~4190974 2" xfId="474"/>
    <cellStyle name="差_~4190974 2 2" xfId="475"/>
    <cellStyle name="差_~5676413" xfId="476"/>
    <cellStyle name="差_~5676413 2" xfId="477"/>
    <cellStyle name="差_~5676413 2 2" xfId="478"/>
    <cellStyle name="差_00省级(打印)" xfId="479"/>
    <cellStyle name="差_00省级(打印) 2" xfId="480"/>
    <cellStyle name="差_00省级(打印) 2 2" xfId="481"/>
    <cellStyle name="差_00省级(定稿)" xfId="482"/>
    <cellStyle name="差_00省级(定稿) 2" xfId="483"/>
    <cellStyle name="差_00省级(定稿) 2 2" xfId="484"/>
    <cellStyle name="差_03昭通" xfId="485"/>
    <cellStyle name="差_03昭通 2" xfId="486"/>
    <cellStyle name="差_03昭通 2 2" xfId="487"/>
    <cellStyle name="差_0502通海县" xfId="488"/>
    <cellStyle name="差_0502通海县 2" xfId="489"/>
    <cellStyle name="差_0502通海县 2 2" xfId="490"/>
    <cellStyle name="差_05玉溪" xfId="491"/>
    <cellStyle name="差_05玉溪 2" xfId="492"/>
    <cellStyle name="差_05玉溪 2 2" xfId="493"/>
    <cellStyle name="差_0605石屏县" xfId="494"/>
    <cellStyle name="差_0605石屏县 2" xfId="495"/>
    <cellStyle name="差_0605石屏县 2 2" xfId="496"/>
    <cellStyle name="差_1003牟定县" xfId="497"/>
    <cellStyle name="差_1110洱源县" xfId="498"/>
    <cellStyle name="差_1110洱源县 2" xfId="499"/>
    <cellStyle name="差_1110洱源县 2 2" xfId="500"/>
    <cellStyle name="差_11大理" xfId="501"/>
    <cellStyle name="差_11大理 2" xfId="502"/>
    <cellStyle name="差_11大理 2 2" xfId="503"/>
    <cellStyle name="差_2、土地面积、人口、粮食产量基本情况" xfId="504"/>
    <cellStyle name="差_2、土地面积、人口、粮食产量基本情况 2" xfId="505"/>
    <cellStyle name="差_2、土地面积、人口、粮食产量基本情况 2 2" xfId="506"/>
    <cellStyle name="差_2006年分析表" xfId="507"/>
    <cellStyle name="差_2006年分析表 2" xfId="508"/>
    <cellStyle name="差_2006年分析表 2 2" xfId="509"/>
    <cellStyle name="差_2006年基础数据" xfId="510"/>
    <cellStyle name="差_2006年基础数据 2" xfId="511"/>
    <cellStyle name="差_2006年基础数据 2 2" xfId="512"/>
    <cellStyle name="差_2006年全省财力计算表（中央、决算）" xfId="513"/>
    <cellStyle name="差_2006年全省财力计算表（中央、决算） 2" xfId="514"/>
    <cellStyle name="差_2006年全省财力计算表（中央、决算） 2 2" xfId="515"/>
    <cellStyle name="差_2006年水利统计指标统计表" xfId="516"/>
    <cellStyle name="差_2006年水利统计指标统计表 2" xfId="517"/>
    <cellStyle name="差_2006年水利统计指标统计表 2 2" xfId="518"/>
    <cellStyle name="差_2006年在职人员情况" xfId="519"/>
    <cellStyle name="差_2006年在职人员情况 2" xfId="520"/>
    <cellStyle name="差_2006年在职人员情况 2 2" xfId="521"/>
    <cellStyle name="差_2007年检察院案件数" xfId="522"/>
    <cellStyle name="差_2007年检察院案件数 2" xfId="523"/>
    <cellStyle name="差_2007年检察院案件数 2 2" xfId="524"/>
    <cellStyle name="差_2007年可用财力" xfId="525"/>
    <cellStyle name="差_2007年可用财力 2" xfId="526"/>
    <cellStyle name="差_2007年可用财力 2 2" xfId="527"/>
    <cellStyle name="差_2007年人员分部门统计表" xfId="528"/>
    <cellStyle name="差_2007年人员分部门统计表 2" xfId="529"/>
    <cellStyle name="差_2007年人员分部门统计表 2 2" xfId="530"/>
    <cellStyle name="差_2007年政法部门业务指标" xfId="531"/>
    <cellStyle name="差_2007年政法部门业务指标 2" xfId="532"/>
    <cellStyle name="差_2007年政法部门业务指标 2 2" xfId="533"/>
    <cellStyle name="差_2008年县级公安保障标准落实奖励经费分配测算" xfId="534"/>
    <cellStyle name="差_2008年县级公安保障标准落实奖励经费分配测算 2" xfId="535"/>
    <cellStyle name="差_2008年县级公安保障标准落实奖励经费分配测算 2 2" xfId="536"/>
    <cellStyle name="差_2008云南省分县市中小学教职工统计表（教育厅提供）" xfId="537"/>
    <cellStyle name="差_2008云南省分县市中小学教职工统计表（教育厅提供） 2" xfId="538"/>
    <cellStyle name="差_2008云南省分县市中小学教职工统计表（教育厅提供） 2 2" xfId="539"/>
    <cellStyle name="差_2009年一般性转移支付标准工资" xfId="540"/>
    <cellStyle name="差_2009年一般性转移支付标准工资 2" xfId="541"/>
    <cellStyle name="差_2009年一般性转移支付标准工资 2 2" xfId="542"/>
    <cellStyle name="差_2009年一般性转移支付标准工资_~4190974" xfId="543"/>
    <cellStyle name="差_2009年一般性转移支付标准工资_~4190974 2" xfId="544"/>
    <cellStyle name="差_2009年一般性转移支付标准工资_~4190974 2 2" xfId="545"/>
    <cellStyle name="差_2009年一般性转移支付标准工资_~5676413" xfId="546"/>
    <cellStyle name="差_2009年一般性转移支付标准工资_~5676413 2" xfId="547"/>
    <cellStyle name="差_2009年一般性转移支付标准工资_~5676413 2 2" xfId="548"/>
    <cellStyle name="差_2009年一般性转移支付标准工资_不用软件计算9.1不考虑经费管理评价xl" xfId="549"/>
    <cellStyle name="差_2009年一般性转移支付标准工资_不用软件计算9.1不考虑经费管理评价xl 2" xfId="550"/>
    <cellStyle name="差_2009年一般性转移支付标准工资_不用软件计算9.1不考虑经费管理评价xl 2 2" xfId="551"/>
    <cellStyle name="差_2009年一般性转移支付标准工资_地方配套按人均增幅控制8.30xl" xfId="552"/>
    <cellStyle name="差_2009年一般性转移支付标准工资_地方配套按人均增幅控制8.30xl 2" xfId="553"/>
    <cellStyle name="差_2009年一般性转移支付标准工资_地方配套按人均增幅控制8.30xl 2 2" xfId="554"/>
    <cellStyle name="差_2009年一般性转移支付标准工资_地方配套按人均增幅控制8.30一般预算平均增幅、人均可用财力平均增幅两次控制、社会治安系数调整、案件数调整xl" xfId="555"/>
    <cellStyle name="差_2009年一般性转移支付标准工资_地方配套按人均增幅控制8.30一般预算平均增幅、人均可用财力平均增幅两次控制、社会治安系数调整、案件数调整xl 2" xfId="556"/>
    <cellStyle name="差_2009年一般性转移支付标准工资_地方配套按人均增幅控制8.30一般预算平均增幅、人均可用财力平均增幅两次控制、社会治安系数调整、案件数调整xl 2 2" xfId="557"/>
    <cellStyle name="差_2009年一般性转移支付标准工资_地方配套按人均增幅控制8.31（调整结案率后）xl" xfId="558"/>
    <cellStyle name="差_2009年一般性转移支付标准工资_地方配套按人均增幅控制8.31（调整结案率后）xl 2" xfId="559"/>
    <cellStyle name="差_2009年一般性转移支付标准工资_地方配套按人均增幅控制8.31（调整结案率后）xl 2 2" xfId="560"/>
    <cellStyle name="差_2009年一般性转移支付标准工资_奖励补助测算5.22测试" xfId="561"/>
    <cellStyle name="差_2009年一般性转移支付标准工资_奖励补助测算5.22测试 2" xfId="562"/>
    <cellStyle name="差_2009年一般性转移支付标准工资_奖励补助测算5.22测试 2 2" xfId="563"/>
    <cellStyle name="差_2009年一般性转移支付标准工资_奖励补助测算5.23新" xfId="564"/>
    <cellStyle name="差_2009年一般性转移支付标准工资_奖励补助测算5.23新 2" xfId="565"/>
    <cellStyle name="差_2009年一般性转移支付标准工资_奖励补助测算5.23新 2 2" xfId="566"/>
    <cellStyle name="差_2009年一般性转移支付标准工资_奖励补助测算5.24冯铸" xfId="567"/>
    <cellStyle name="差_2009年一般性转移支付标准工资_奖励补助测算5.24冯铸 2" xfId="568"/>
    <cellStyle name="差_2009年一般性转移支付标准工资_奖励补助测算5.24冯铸 2 2" xfId="569"/>
    <cellStyle name="差_2009年一般性转移支付标准工资_奖励补助测算7.23" xfId="570"/>
    <cellStyle name="差_2009年一般性转移支付标准工资_奖励补助测算7.23 2" xfId="571"/>
    <cellStyle name="差_2009年一般性转移支付标准工资_奖励补助测算7.23 2 2" xfId="572"/>
    <cellStyle name="差_2009年一般性转移支付标准工资_奖励补助测算7.25" xfId="573"/>
    <cellStyle name="差_2009年一般性转移支付标准工资_奖励补助测算7.25 (version 1) (version 1)" xfId="574"/>
    <cellStyle name="差_2009年一般性转移支付标准工资_奖励补助测算7.25 (version 1) (version 1) 2" xfId="575"/>
    <cellStyle name="差_2009年一般性转移支付标准工资_奖励补助测算7.25 (version 1) (version 1) 2 2" xfId="576"/>
    <cellStyle name="差_2009年一般性转移支付标准工资_奖励补助测算7.25 2" xfId="577"/>
    <cellStyle name="差_2009年一般性转移支付标准工资_奖励补助测算7.25 2 2" xfId="578"/>
    <cellStyle name="差_530623_2006年县级财政报表附表" xfId="579"/>
    <cellStyle name="差_530629_2006年县级财政报表附表" xfId="580"/>
    <cellStyle name="差_530629_2006年县级财政报表附表 2" xfId="581"/>
    <cellStyle name="差_530629_2006年县级财政报表附表 2 2" xfId="582"/>
    <cellStyle name="差_5334_2006年迪庆县级财政报表附表" xfId="583"/>
    <cellStyle name="差_5334_2006年迪庆县级财政报表附表 2" xfId="584"/>
    <cellStyle name="差_5334_2006年迪庆县级财政报表附表 2 2" xfId="585"/>
    <cellStyle name="差_Book1" xfId="586"/>
    <cellStyle name="差_Book1_1" xfId="587"/>
    <cellStyle name="差_Book1_1 2" xfId="588"/>
    <cellStyle name="差_Book1_1 2 2" xfId="589"/>
    <cellStyle name="差_Book1_2" xfId="590"/>
    <cellStyle name="差_Book1_2 2" xfId="591"/>
    <cellStyle name="差_Book1_2 2 2" xfId="592"/>
    <cellStyle name="差_Book1_3" xfId="593"/>
    <cellStyle name="差_Book1_县公司" xfId="594"/>
    <cellStyle name="差_Book1_县公司 2" xfId="595"/>
    <cellStyle name="差_Book1_县公司 2 2" xfId="596"/>
    <cellStyle name="差_Book1_银行账户情况表_2010年12月" xfId="597"/>
    <cellStyle name="差_Book1_银行账户情况表_2010年12月 2" xfId="598"/>
    <cellStyle name="差_Book1_银行账户情况表_2010年12月 2 2" xfId="599"/>
    <cellStyle name="差_Book2" xfId="600"/>
    <cellStyle name="差_Book2 2" xfId="601"/>
    <cellStyle name="差_Book2 2 2" xfId="602"/>
    <cellStyle name="差_M01-2(州市补助收入)" xfId="603"/>
    <cellStyle name="差_M01-2(州市补助收入) 2" xfId="604"/>
    <cellStyle name="差_M01-2(州市补助收入) 2 2" xfId="605"/>
    <cellStyle name="差_M03" xfId="606"/>
    <cellStyle name="差_M03 2" xfId="607"/>
    <cellStyle name="差_M03 2 2" xfId="608"/>
    <cellStyle name="差_不用软件计算9.1不考虑经费管理评价xl" xfId="609"/>
    <cellStyle name="差_不用软件计算9.1不考虑经费管理评价xl 2" xfId="610"/>
    <cellStyle name="差_不用软件计算9.1不考虑经费管理评价xl 2 2" xfId="611"/>
    <cellStyle name="差_财政供养人员" xfId="612"/>
    <cellStyle name="差_财政供养人员 2" xfId="613"/>
    <cellStyle name="差_财政供养人员 2 2" xfId="614"/>
    <cellStyle name="差_财政支出对上级的依赖程度" xfId="615"/>
    <cellStyle name="差_财政支出对上级的依赖程度 2" xfId="616"/>
    <cellStyle name="差_财政支出对上级的依赖程度 2 2" xfId="617"/>
    <cellStyle name="差_城建部门" xfId="618"/>
    <cellStyle name="差_城建部门 2" xfId="619"/>
    <cellStyle name="差_城建部门 2 2" xfId="620"/>
    <cellStyle name="差_地方配套按人均增幅控制8.30xl" xfId="621"/>
    <cellStyle name="差_地方配套按人均增幅控制8.30xl 2" xfId="622"/>
    <cellStyle name="差_地方配套按人均增幅控制8.30xl 2 2" xfId="623"/>
    <cellStyle name="差_地方配套按人均增幅控制8.30一般预算平均增幅、人均可用财力平均增幅两次控制、社会治安系数调整、案件数调整xl" xfId="624"/>
    <cellStyle name="差_地方配套按人均增幅控制8.30一般预算平均增幅、人均可用财力平均增幅两次控制、社会治安系数调整、案件数调整xl 2" xfId="625"/>
    <cellStyle name="差_地方配套按人均增幅控制8.30一般预算平均增幅、人均可用财力平均增幅两次控制、社会治安系数调整、案件数调整xl 2 2" xfId="626"/>
    <cellStyle name="差_地方配套按人均增幅控制8.31（调整结案率后）xl" xfId="627"/>
    <cellStyle name="差_地方配套按人均增幅控制8.31（调整结案率后）xl 2" xfId="628"/>
    <cellStyle name="差_地方配套按人均增幅控制8.31（调整结案率后）xl 2 2" xfId="629"/>
    <cellStyle name="差_第五部分(才淼、饶永宏）" xfId="630"/>
    <cellStyle name="差_第五部分(才淼、饶永宏） 2" xfId="631"/>
    <cellStyle name="差_第五部分(才淼、饶永宏） 2 2" xfId="632"/>
    <cellStyle name="差_第一部分：综合全" xfId="633"/>
    <cellStyle name="差_第一部分：综合全 2" xfId="634"/>
    <cellStyle name="差_第一部分：综合全 2 2" xfId="635"/>
    <cellStyle name="差_高中教师人数（教育厅1.6日提供）" xfId="636"/>
    <cellStyle name="差_高中教师人数（教育厅1.6日提供） 2" xfId="637"/>
    <cellStyle name="差_高中教师人数（教育厅1.6日提供） 2 2" xfId="638"/>
    <cellStyle name="差_汇总" xfId="639"/>
    <cellStyle name="差_汇总 2" xfId="640"/>
    <cellStyle name="差_汇总 2 2" xfId="641"/>
    <cellStyle name="差_汇总-县级财政报表附表" xfId="642"/>
    <cellStyle name="差_基础数据分析" xfId="643"/>
    <cellStyle name="差_基础数据分析 2" xfId="644"/>
    <cellStyle name="差_基础数据分析 2 2" xfId="645"/>
    <cellStyle name="差_检验表" xfId="646"/>
    <cellStyle name="差_检验表 2" xfId="647"/>
    <cellStyle name="差_检验表 2 2" xfId="648"/>
    <cellStyle name="差_检验表（调整后）" xfId="649"/>
    <cellStyle name="差_检验表（调整后） 2" xfId="650"/>
    <cellStyle name="差_检验表（调整后） 2 2" xfId="651"/>
    <cellStyle name="差_建行" xfId="652"/>
    <cellStyle name="差_建行 2" xfId="653"/>
    <cellStyle name="差_建行 2 2" xfId="654"/>
    <cellStyle name="差_奖励补助测算5.22测试" xfId="655"/>
    <cellStyle name="差_奖励补助测算5.22测试 2" xfId="656"/>
    <cellStyle name="差_奖励补助测算5.22测试 2 2" xfId="657"/>
    <cellStyle name="差_奖励补助测算5.23新" xfId="658"/>
    <cellStyle name="差_奖励补助测算5.23新 2" xfId="659"/>
    <cellStyle name="差_奖励补助测算5.23新 2 2" xfId="660"/>
    <cellStyle name="差_奖励补助测算5.24冯铸" xfId="661"/>
    <cellStyle name="差_奖励补助测算5.24冯铸 2" xfId="662"/>
    <cellStyle name="差_奖励补助测算5.24冯铸 2 2" xfId="663"/>
    <cellStyle name="差_奖励补助测算7.23" xfId="664"/>
    <cellStyle name="差_奖励补助测算7.23 2" xfId="665"/>
    <cellStyle name="差_奖励补助测算7.23 2 2" xfId="666"/>
    <cellStyle name="差_奖励补助测算7.25" xfId="667"/>
    <cellStyle name="差_奖励补助测算7.25 (version 1) (version 1)" xfId="668"/>
    <cellStyle name="差_奖励补助测算7.25 (version 1) (version 1) 2" xfId="669"/>
    <cellStyle name="差_奖励补助测算7.25 (version 1) (version 1) 2 2" xfId="670"/>
    <cellStyle name="差_奖励补助测算7.25 2" xfId="671"/>
    <cellStyle name="差_奖励补助测算7.25 2 2" xfId="672"/>
    <cellStyle name="差_教师绩效工资测算表（离退休按各地上报数测算）2009年1月1日" xfId="673"/>
    <cellStyle name="差_教师绩效工资测算表（离退休按各地上报数测算）2009年1月1日 2" xfId="674"/>
    <cellStyle name="差_教师绩效工资测算表（离退休按各地上报数测算）2009年1月1日 2 2" xfId="675"/>
    <cellStyle name="差_教育厅提供义务教育及高中教师人数（2009年1月6日）" xfId="676"/>
    <cellStyle name="差_教育厅提供义务教育及高中教师人数（2009年1月6日） 2" xfId="677"/>
    <cellStyle name="差_教育厅提供义务教育及高中教师人数（2009年1月6日） 2 2" xfId="678"/>
    <cellStyle name="差_历年教师人数" xfId="679"/>
    <cellStyle name="差_历年教师人数 2" xfId="680"/>
    <cellStyle name="差_历年教师人数 2 2" xfId="681"/>
    <cellStyle name="差_丽江汇总" xfId="682"/>
    <cellStyle name="差_丽江汇总 2" xfId="683"/>
    <cellStyle name="差_丽江汇总 2 2" xfId="684"/>
    <cellStyle name="差_三季度－表二" xfId="685"/>
    <cellStyle name="差_三季度－表二 2" xfId="686"/>
    <cellStyle name="差_三季度－表二 2 2" xfId="687"/>
    <cellStyle name="差_卫生部门" xfId="688"/>
    <cellStyle name="差_卫生部门 2" xfId="689"/>
    <cellStyle name="差_卫生部门 2 2" xfId="690"/>
    <cellStyle name="差_文体广播部门" xfId="691"/>
    <cellStyle name="差_文体广播部门 2" xfId="692"/>
    <cellStyle name="差_文体广播部门 2 2" xfId="693"/>
    <cellStyle name="差_下半年禁毒办案经费分配2544.3万元" xfId="694"/>
    <cellStyle name="差_下半年禁毒办案经费分配2544.3万元 2" xfId="695"/>
    <cellStyle name="差_下半年禁毒办案经费分配2544.3万元 2 2" xfId="696"/>
    <cellStyle name="差_下半年禁吸戒毒经费1000万元" xfId="697"/>
    <cellStyle name="差_下半年禁吸戒毒经费1000万元 2" xfId="698"/>
    <cellStyle name="差_下半年禁吸戒毒经费1000万元 2 2" xfId="699"/>
    <cellStyle name="差_县公司" xfId="700"/>
    <cellStyle name="差_县公司 2" xfId="701"/>
    <cellStyle name="差_县公司 2 2" xfId="702"/>
    <cellStyle name="差_县级公安机关公用经费标准奖励测算方案（定稿）" xfId="703"/>
    <cellStyle name="差_县级公安机关公用经费标准奖励测算方案（定稿） 2" xfId="704"/>
    <cellStyle name="差_县级公安机关公用经费标准奖励测算方案（定稿） 2 2" xfId="705"/>
    <cellStyle name="差_县级基础数据" xfId="706"/>
    <cellStyle name="差_县级基础数据 2" xfId="707"/>
    <cellStyle name="差_县级基础数据 2 2" xfId="708"/>
    <cellStyle name="差_业务工作量指标" xfId="709"/>
    <cellStyle name="差_业务工作量指标 2" xfId="710"/>
    <cellStyle name="差_业务工作量指标 2 2" xfId="711"/>
    <cellStyle name="差_义务教育阶段教职工人数（教育厅提供最终）" xfId="712"/>
    <cellStyle name="差_义务教育阶段教职工人数（教育厅提供最终） 2" xfId="713"/>
    <cellStyle name="差_义务教育阶段教职工人数（教育厅提供最终） 2 2" xfId="714"/>
    <cellStyle name="差_银行账户情况表_2010年12月" xfId="715"/>
    <cellStyle name="差_银行账户情况表_2010年12月 2" xfId="716"/>
    <cellStyle name="差_银行账户情况表_2010年12月 2 2" xfId="717"/>
    <cellStyle name="差_云南农村义务教育统计表" xfId="718"/>
    <cellStyle name="差_云南农村义务教育统计表 2" xfId="719"/>
    <cellStyle name="差_云南农村义务教育统计表 2 2" xfId="720"/>
    <cellStyle name="差_云南省2008年中小学教师人数统计表" xfId="721"/>
    <cellStyle name="差_云南省2008年中小学教师人数统计表 2" xfId="722"/>
    <cellStyle name="差_云南省2008年中小学教师人数统计表 2 2" xfId="723"/>
    <cellStyle name="差_云南省2008年中小学教职工情况（教育厅提供20090101加工整理）" xfId="724"/>
    <cellStyle name="差_云南省2008年中小学教职工情况（教育厅提供20090101加工整理） 2" xfId="725"/>
    <cellStyle name="差_云南省2008年中小学教职工情况（教育厅提供20090101加工整理） 2 2" xfId="726"/>
    <cellStyle name="差_云南省2008年转移支付测算——州市本级考核部分及政策性测算" xfId="727"/>
    <cellStyle name="差_云南省2008年转移支付测算——州市本级考核部分及政策性测算 2" xfId="728"/>
    <cellStyle name="差_云南省2008年转移支付测算——州市本级考核部分及政策性测算 2 2" xfId="729"/>
    <cellStyle name="差_云南水利电力有限公司" xfId="730"/>
    <cellStyle name="差_云南水利电力有限公司 2" xfId="731"/>
    <cellStyle name="差_云南水利电力有限公司 2 2" xfId="732"/>
    <cellStyle name="差_指标四" xfId="733"/>
    <cellStyle name="差_指标四 2" xfId="734"/>
    <cellStyle name="差_指标四 2 2" xfId="735"/>
    <cellStyle name="差_指标五" xfId="736"/>
    <cellStyle name="差_指标五 2" xfId="737"/>
    <cellStyle name="差_指标五 2 2" xfId="738"/>
    <cellStyle name="常规" xfId="0" builtinId="0"/>
    <cellStyle name="常规 10" xfId="739"/>
    <cellStyle name="常规 10 11" xfId="740"/>
    <cellStyle name="常规 10 11 2" xfId="741"/>
    <cellStyle name="常规 10 2" xfId="742"/>
    <cellStyle name="常规 10 3" xfId="743"/>
    <cellStyle name="常规 10_Book1" xfId="744"/>
    <cellStyle name="常规 100" xfId="745"/>
    <cellStyle name="常规 100 2" xfId="746"/>
    <cellStyle name="常规 100 2 2" xfId="747"/>
    <cellStyle name="常规 100 3" xfId="748"/>
    <cellStyle name="常规 101" xfId="749"/>
    <cellStyle name="常规 101 2" xfId="750"/>
    <cellStyle name="常规 101 2 2" xfId="751"/>
    <cellStyle name="常规 101 3" xfId="752"/>
    <cellStyle name="常规 102" xfId="753"/>
    <cellStyle name="常规 102 2" xfId="754"/>
    <cellStyle name="常规 102 2 2" xfId="755"/>
    <cellStyle name="常规 102 3" xfId="756"/>
    <cellStyle name="常规 103" xfId="757"/>
    <cellStyle name="常规 103 2" xfId="758"/>
    <cellStyle name="常规 103 2 2" xfId="759"/>
    <cellStyle name="常规 103 3" xfId="760"/>
    <cellStyle name="常规 104" xfId="761"/>
    <cellStyle name="常规 104 2" xfId="762"/>
    <cellStyle name="常规 104 2 2" xfId="763"/>
    <cellStyle name="常规 104 3" xfId="764"/>
    <cellStyle name="常规 105" xfId="765"/>
    <cellStyle name="常规 105 2" xfId="766"/>
    <cellStyle name="常规 105 2 2" xfId="767"/>
    <cellStyle name="常规 105 3" xfId="768"/>
    <cellStyle name="常规 106" xfId="769"/>
    <cellStyle name="常规 106 2" xfId="770"/>
    <cellStyle name="常规 106 2 2" xfId="771"/>
    <cellStyle name="常规 106 3" xfId="772"/>
    <cellStyle name="常规 107" xfId="773"/>
    <cellStyle name="常规 107 2" xfId="774"/>
    <cellStyle name="常规 107 2 2" xfId="775"/>
    <cellStyle name="常规 107 3" xfId="776"/>
    <cellStyle name="常规 108" xfId="777"/>
    <cellStyle name="常规 108 2" xfId="778"/>
    <cellStyle name="常规 108 2 2" xfId="779"/>
    <cellStyle name="常规 108 3" xfId="780"/>
    <cellStyle name="常规 109" xfId="781"/>
    <cellStyle name="常规 109 2" xfId="782"/>
    <cellStyle name="常规 109 2 2" xfId="783"/>
    <cellStyle name="常规 109 3" xfId="784"/>
    <cellStyle name="常规 11" xfId="785"/>
    <cellStyle name="常规 11 11" xfId="786"/>
    <cellStyle name="常规 11 2" xfId="787"/>
    <cellStyle name="常规 11 3" xfId="788"/>
    <cellStyle name="常规 11_Book1" xfId="789"/>
    <cellStyle name="常规 110" xfId="790"/>
    <cellStyle name="常规 110 2" xfId="791"/>
    <cellStyle name="常规 110 2 2" xfId="792"/>
    <cellStyle name="常规 110 3" xfId="793"/>
    <cellStyle name="常规 111" xfId="794"/>
    <cellStyle name="常规 111 2" xfId="795"/>
    <cellStyle name="常规 111 2 2" xfId="796"/>
    <cellStyle name="常规 111 3" xfId="797"/>
    <cellStyle name="常规 112" xfId="798"/>
    <cellStyle name="常规 112 2" xfId="799"/>
    <cellStyle name="常规 112 2 2" xfId="800"/>
    <cellStyle name="常规 112 3" xfId="801"/>
    <cellStyle name="常规 113" xfId="802"/>
    <cellStyle name="常规 113 2" xfId="803"/>
    <cellStyle name="常规 113 2 2" xfId="804"/>
    <cellStyle name="常规 113 3" xfId="805"/>
    <cellStyle name="常规 114" xfId="806"/>
    <cellStyle name="常规 114 2" xfId="807"/>
    <cellStyle name="常规 114 2 2" xfId="808"/>
    <cellStyle name="常规 114 3" xfId="809"/>
    <cellStyle name="常规 115" xfId="810"/>
    <cellStyle name="常规 115 2" xfId="811"/>
    <cellStyle name="常规 115 2 2" xfId="812"/>
    <cellStyle name="常规 115 3" xfId="813"/>
    <cellStyle name="常规 116" xfId="814"/>
    <cellStyle name="常规 116 2" xfId="815"/>
    <cellStyle name="常规 116 2 2" xfId="816"/>
    <cellStyle name="常规 116 3" xfId="817"/>
    <cellStyle name="常规 117" xfId="818"/>
    <cellStyle name="常规 117 2" xfId="819"/>
    <cellStyle name="常规 117 2 2" xfId="820"/>
    <cellStyle name="常规 117 3" xfId="821"/>
    <cellStyle name="常规 118" xfId="822"/>
    <cellStyle name="常规 118 2" xfId="823"/>
    <cellStyle name="常规 118 2 2" xfId="824"/>
    <cellStyle name="常规 118 3" xfId="825"/>
    <cellStyle name="常规 119" xfId="826"/>
    <cellStyle name="常规 119 2" xfId="827"/>
    <cellStyle name="常规 119 2 2" xfId="828"/>
    <cellStyle name="常规 119 3" xfId="829"/>
    <cellStyle name="常规 12" xfId="830"/>
    <cellStyle name="常规 12 11" xfId="831"/>
    <cellStyle name="常规 12 2" xfId="832"/>
    <cellStyle name="常规 12 3" xfId="833"/>
    <cellStyle name="常规 12_Book1" xfId="834"/>
    <cellStyle name="常规 120" xfId="835"/>
    <cellStyle name="常规 120 2" xfId="836"/>
    <cellStyle name="常规 120 2 2" xfId="837"/>
    <cellStyle name="常规 120 3" xfId="838"/>
    <cellStyle name="常规 121" xfId="839"/>
    <cellStyle name="常规 121 2" xfId="840"/>
    <cellStyle name="常规 121 2 2" xfId="841"/>
    <cellStyle name="常规 121 3" xfId="842"/>
    <cellStyle name="常规 122" xfId="843"/>
    <cellStyle name="常规 122 2" xfId="844"/>
    <cellStyle name="常规 122 2 2" xfId="845"/>
    <cellStyle name="常规 122 3" xfId="846"/>
    <cellStyle name="常规 123" xfId="847"/>
    <cellStyle name="常规 123 2" xfId="848"/>
    <cellStyle name="常规 123 2 2" xfId="849"/>
    <cellStyle name="常规 123 3" xfId="850"/>
    <cellStyle name="常规 124" xfId="851"/>
    <cellStyle name="常规 124 2" xfId="852"/>
    <cellStyle name="常规 124 2 2" xfId="853"/>
    <cellStyle name="常规 124 3" xfId="854"/>
    <cellStyle name="常规 125" xfId="855"/>
    <cellStyle name="常规 125 2" xfId="856"/>
    <cellStyle name="常规 125 2 2" xfId="857"/>
    <cellStyle name="常规 125 3" xfId="858"/>
    <cellStyle name="常规 126" xfId="859"/>
    <cellStyle name="常规 126 2" xfId="860"/>
    <cellStyle name="常规 126 2 2" xfId="861"/>
    <cellStyle name="常规 126 3" xfId="862"/>
    <cellStyle name="常规 127" xfId="863"/>
    <cellStyle name="常规 127 2" xfId="864"/>
    <cellStyle name="常规 127 2 2" xfId="865"/>
    <cellStyle name="常规 127 3" xfId="866"/>
    <cellStyle name="常规 128" xfId="867"/>
    <cellStyle name="常规 128 2" xfId="868"/>
    <cellStyle name="常规 128 3" xfId="869"/>
    <cellStyle name="常规 129" xfId="870"/>
    <cellStyle name="常规 129 2" xfId="871"/>
    <cellStyle name="常规 129 2 2" xfId="872"/>
    <cellStyle name="常规 129 3" xfId="873"/>
    <cellStyle name="常规 13" xfId="874"/>
    <cellStyle name="常规 13 2" xfId="875"/>
    <cellStyle name="常规 13 3" xfId="876"/>
    <cellStyle name="常规 13_Book1" xfId="877"/>
    <cellStyle name="常规 130" xfId="878"/>
    <cellStyle name="常规 130 2" xfId="879"/>
    <cellStyle name="常规 130 2 2" xfId="880"/>
    <cellStyle name="常规 130 3" xfId="881"/>
    <cellStyle name="常规 131" xfId="882"/>
    <cellStyle name="常规 131 2" xfId="883"/>
    <cellStyle name="常规 131 2 2" xfId="884"/>
    <cellStyle name="常规 131 3" xfId="885"/>
    <cellStyle name="常规 132" xfId="886"/>
    <cellStyle name="常规 132 2" xfId="887"/>
    <cellStyle name="常规 132 2 2" xfId="888"/>
    <cellStyle name="常规 132 3" xfId="889"/>
    <cellStyle name="常规 133" xfId="890"/>
    <cellStyle name="常规 133 2" xfId="891"/>
    <cellStyle name="常规 133 2 2" xfId="892"/>
    <cellStyle name="常规 133 3" xfId="893"/>
    <cellStyle name="常规 134" xfId="894"/>
    <cellStyle name="常规 134 2" xfId="895"/>
    <cellStyle name="常规 134 2 2" xfId="896"/>
    <cellStyle name="常规 134 3" xfId="897"/>
    <cellStyle name="常规 135" xfId="898"/>
    <cellStyle name="常规 135 2" xfId="899"/>
    <cellStyle name="常规 135 2 2" xfId="900"/>
    <cellStyle name="常规 135 3" xfId="901"/>
    <cellStyle name="常规 136" xfId="902"/>
    <cellStyle name="常规 136 2" xfId="903"/>
    <cellStyle name="常规 136 2 2" xfId="904"/>
    <cellStyle name="常规 136 3" xfId="905"/>
    <cellStyle name="常规 137" xfId="906"/>
    <cellStyle name="常规 137 2" xfId="907"/>
    <cellStyle name="常规 137 2 2" xfId="908"/>
    <cellStyle name="常规 137 3" xfId="909"/>
    <cellStyle name="常规 138" xfId="910"/>
    <cellStyle name="常规 138 2" xfId="911"/>
    <cellStyle name="常规 138 2 2" xfId="912"/>
    <cellStyle name="常规 138 3" xfId="913"/>
    <cellStyle name="常规 139" xfId="914"/>
    <cellStyle name="常规 139 2" xfId="915"/>
    <cellStyle name="常规 139 2 2" xfId="916"/>
    <cellStyle name="常规 139 3" xfId="917"/>
    <cellStyle name="常规 14" xfId="918"/>
    <cellStyle name="常规 14 2" xfId="919"/>
    <cellStyle name="常规 14 3" xfId="920"/>
    <cellStyle name="常规 14_Book1" xfId="921"/>
    <cellStyle name="常规 140" xfId="922"/>
    <cellStyle name="常规 140 2" xfId="923"/>
    <cellStyle name="常规 140 2 2" xfId="924"/>
    <cellStyle name="常规 140 3" xfId="925"/>
    <cellStyle name="常规 141" xfId="926"/>
    <cellStyle name="常规 141 2" xfId="927"/>
    <cellStyle name="常规 141 2 2" xfId="928"/>
    <cellStyle name="常规 141 3" xfId="929"/>
    <cellStyle name="常规 142" xfId="930"/>
    <cellStyle name="常规 142 2" xfId="931"/>
    <cellStyle name="常规 142 2 2" xfId="932"/>
    <cellStyle name="常规 142 3" xfId="933"/>
    <cellStyle name="常规 143" xfId="934"/>
    <cellStyle name="常规 143 2" xfId="935"/>
    <cellStyle name="常规 143 2 2" xfId="936"/>
    <cellStyle name="常规 143 3" xfId="937"/>
    <cellStyle name="常规 144" xfId="938"/>
    <cellStyle name="常规 144 2" xfId="939"/>
    <cellStyle name="常规 144 2 2" xfId="940"/>
    <cellStyle name="常规 144 3" xfId="941"/>
    <cellStyle name="常规 145" xfId="942"/>
    <cellStyle name="常规 145 2" xfId="943"/>
    <cellStyle name="常规 145 3" xfId="944"/>
    <cellStyle name="常规 146" xfId="945"/>
    <cellStyle name="常规 146 2" xfId="946"/>
    <cellStyle name="常规 146 2 2" xfId="947"/>
    <cellStyle name="常规 146 3" xfId="948"/>
    <cellStyle name="常规 147" xfId="949"/>
    <cellStyle name="常规 147 2" xfId="950"/>
    <cellStyle name="常规 147 2 2" xfId="951"/>
    <cellStyle name="常规 147 3" xfId="952"/>
    <cellStyle name="常规 148" xfId="953"/>
    <cellStyle name="常规 148 2" xfId="954"/>
    <cellStyle name="常规 148 3" xfId="955"/>
    <cellStyle name="常规 149" xfId="956"/>
    <cellStyle name="常规 149 2" xfId="957"/>
    <cellStyle name="常规 149 3" xfId="958"/>
    <cellStyle name="常规 15" xfId="959"/>
    <cellStyle name="常规 150" xfId="960"/>
    <cellStyle name="常规 150 2" xfId="961"/>
    <cellStyle name="常规 150 2 2" xfId="962"/>
    <cellStyle name="常规 150 3" xfId="963"/>
    <cellStyle name="常规 151" xfId="964"/>
    <cellStyle name="常规 151 2" xfId="965"/>
    <cellStyle name="常规 151 2 2" xfId="966"/>
    <cellStyle name="常规 151 3" xfId="967"/>
    <cellStyle name="常规 152" xfId="968"/>
    <cellStyle name="常规 152 2" xfId="969"/>
    <cellStyle name="常规 152 2 2" xfId="970"/>
    <cellStyle name="常规 152 3" xfId="971"/>
    <cellStyle name="常规 153" xfId="972"/>
    <cellStyle name="常规 153 2" xfId="973"/>
    <cellStyle name="常规 153 2 2" xfId="974"/>
    <cellStyle name="常规 153 3" xfId="975"/>
    <cellStyle name="常规 154" xfId="976"/>
    <cellStyle name="常规 154 2" xfId="977"/>
    <cellStyle name="常规 154 2 2" xfId="978"/>
    <cellStyle name="常规 154 3" xfId="979"/>
    <cellStyle name="常规 155" xfId="980"/>
    <cellStyle name="常规 155 2" xfId="981"/>
    <cellStyle name="常规 155 2 2" xfId="982"/>
    <cellStyle name="常规 155 3" xfId="983"/>
    <cellStyle name="常规 156" xfId="984"/>
    <cellStyle name="常规 156 2" xfId="985"/>
    <cellStyle name="常规 156 2 2" xfId="986"/>
    <cellStyle name="常规 156 3" xfId="987"/>
    <cellStyle name="常规 157" xfId="988"/>
    <cellStyle name="常规 157 2" xfId="989"/>
    <cellStyle name="常规 157 2 2" xfId="990"/>
    <cellStyle name="常规 157 3" xfId="991"/>
    <cellStyle name="常规 158" xfId="992"/>
    <cellStyle name="常规 158 2" xfId="993"/>
    <cellStyle name="常规 158 2 2" xfId="994"/>
    <cellStyle name="常规 158 3" xfId="995"/>
    <cellStyle name="常规 159" xfId="996"/>
    <cellStyle name="常规 159 2" xfId="997"/>
    <cellStyle name="常规 159 2 2" xfId="998"/>
    <cellStyle name="常规 159 3" xfId="999"/>
    <cellStyle name="常规 16" xfId="1000"/>
    <cellStyle name="常规 160" xfId="1001"/>
    <cellStyle name="常规 160 2" xfId="1002"/>
    <cellStyle name="常规 160 3" xfId="1003"/>
    <cellStyle name="常规 161" xfId="1004"/>
    <cellStyle name="常规 161 2" xfId="1005"/>
    <cellStyle name="常规 161 2 2" xfId="1006"/>
    <cellStyle name="常规 161 3" xfId="1007"/>
    <cellStyle name="常规 162" xfId="1008"/>
    <cellStyle name="常规 162 2" xfId="1009"/>
    <cellStyle name="常规 162 2 2" xfId="1010"/>
    <cellStyle name="常规 162 3" xfId="1011"/>
    <cellStyle name="常规 163" xfId="1012"/>
    <cellStyle name="常规 163 2" xfId="1013"/>
    <cellStyle name="常规 163 2 2" xfId="1014"/>
    <cellStyle name="常规 163 3" xfId="1015"/>
    <cellStyle name="常规 164" xfId="1016"/>
    <cellStyle name="常规 164 2" xfId="1017"/>
    <cellStyle name="常规 164 3" xfId="1018"/>
    <cellStyle name="常规 165" xfId="1019"/>
    <cellStyle name="常规 165 2" xfId="1020"/>
    <cellStyle name="常规 165 2 2" xfId="1021"/>
    <cellStyle name="常规 165 3" xfId="1022"/>
    <cellStyle name="常规 166" xfId="1023"/>
    <cellStyle name="常规 166 2" xfId="1024"/>
    <cellStyle name="常规 166 2 2" xfId="1025"/>
    <cellStyle name="常规 166 3" xfId="1026"/>
    <cellStyle name="常规 167" xfId="1027"/>
    <cellStyle name="常规 167 2" xfId="1028"/>
    <cellStyle name="常规 167 2 2" xfId="1029"/>
    <cellStyle name="常规 167 3" xfId="1030"/>
    <cellStyle name="常规 168" xfId="1031"/>
    <cellStyle name="常规 168 2" xfId="1032"/>
    <cellStyle name="常规 168 3" xfId="1033"/>
    <cellStyle name="常规 169" xfId="1034"/>
    <cellStyle name="常规 169 2" xfId="1035"/>
    <cellStyle name="常规 169 3" xfId="1036"/>
    <cellStyle name="常规 17" xfId="1037"/>
    <cellStyle name="常规 170" xfId="1038"/>
    <cellStyle name="常规 170 2" xfId="1039"/>
    <cellStyle name="常规 170 3" xfId="1040"/>
    <cellStyle name="常规 171" xfId="1041"/>
    <cellStyle name="常规 171 2" xfId="1042"/>
    <cellStyle name="常规 171 2 2" xfId="1043"/>
    <cellStyle name="常规 171 3" xfId="1044"/>
    <cellStyle name="常规 172" xfId="1045"/>
    <cellStyle name="常规 172 2" xfId="1046"/>
    <cellStyle name="常规 172 2 2" xfId="1047"/>
    <cellStyle name="常规 172 3" xfId="1048"/>
    <cellStyle name="常规 173" xfId="1049"/>
    <cellStyle name="常规 173 2" xfId="1050"/>
    <cellStyle name="常规 173 3" xfId="1051"/>
    <cellStyle name="常规 174" xfId="1052"/>
    <cellStyle name="常规 174 2" xfId="1053"/>
    <cellStyle name="常规 174 3" xfId="1054"/>
    <cellStyle name="常规 175" xfId="1055"/>
    <cellStyle name="常规 175 2" xfId="1056"/>
    <cellStyle name="常规 175 2 2" xfId="1057"/>
    <cellStyle name="常规 175 3" xfId="1058"/>
    <cellStyle name="常规 176" xfId="1059"/>
    <cellStyle name="常规 176 2" xfId="1060"/>
    <cellStyle name="常规 176 2 2" xfId="1061"/>
    <cellStyle name="常规 176 3" xfId="1062"/>
    <cellStyle name="常规 177" xfId="1063"/>
    <cellStyle name="常规 177 2" xfId="1064"/>
    <cellStyle name="常规 177 2 2" xfId="1065"/>
    <cellStyle name="常规 177 3" xfId="1066"/>
    <cellStyle name="常规 178" xfId="1067"/>
    <cellStyle name="常规 178 2" xfId="1068"/>
    <cellStyle name="常规 178 2 2" xfId="1069"/>
    <cellStyle name="常规 178 3" xfId="1070"/>
    <cellStyle name="常规 179" xfId="1071"/>
    <cellStyle name="常规 179 2" xfId="1072"/>
    <cellStyle name="常规 179 2 2" xfId="1073"/>
    <cellStyle name="常规 179 3" xfId="1074"/>
    <cellStyle name="常规 18" xfId="1075"/>
    <cellStyle name="常规 180" xfId="1076"/>
    <cellStyle name="常规 180 2" xfId="1077"/>
    <cellStyle name="常规 180 2 2" xfId="1078"/>
    <cellStyle name="常规 180 3" xfId="1079"/>
    <cellStyle name="常规 181" xfId="1080"/>
    <cellStyle name="常规 181 2" xfId="1081"/>
    <cellStyle name="常规 181 2 2" xfId="1082"/>
    <cellStyle name="常规 181 3" xfId="1083"/>
    <cellStyle name="常规 182" xfId="1084"/>
    <cellStyle name="常规 182 2" xfId="1085"/>
    <cellStyle name="常规 182 2 2" xfId="1086"/>
    <cellStyle name="常规 182 3" xfId="1087"/>
    <cellStyle name="常规 183" xfId="1088"/>
    <cellStyle name="常规 183 2" xfId="1089"/>
    <cellStyle name="常规 183 2 2" xfId="1090"/>
    <cellStyle name="常规 183 3" xfId="1091"/>
    <cellStyle name="常规 184" xfId="1092"/>
    <cellStyle name="常规 184 2" xfId="1093"/>
    <cellStyle name="常规 184 2 2" xfId="1094"/>
    <cellStyle name="常规 184 3" xfId="1095"/>
    <cellStyle name="常规 185" xfId="1096"/>
    <cellStyle name="常规 185 2" xfId="1097"/>
    <cellStyle name="常规 185 2 2" xfId="1098"/>
    <cellStyle name="常规 185 3" xfId="1099"/>
    <cellStyle name="常规 186" xfId="1100"/>
    <cellStyle name="常规 186 2" xfId="1101"/>
    <cellStyle name="常规 186 3" xfId="1102"/>
    <cellStyle name="常规 187" xfId="1103"/>
    <cellStyle name="常规 187 2" xfId="1104"/>
    <cellStyle name="常规 187 2 2" xfId="1105"/>
    <cellStyle name="常规 187 3" xfId="1106"/>
    <cellStyle name="常规 188" xfId="1107"/>
    <cellStyle name="常规 188 2" xfId="1108"/>
    <cellStyle name="常规 188 2 2" xfId="1109"/>
    <cellStyle name="常规 188 3" xfId="1110"/>
    <cellStyle name="常规 189" xfId="1111"/>
    <cellStyle name="常规 189 2" xfId="1112"/>
    <cellStyle name="常规 189 2 2" xfId="1113"/>
    <cellStyle name="常规 189 3" xfId="1114"/>
    <cellStyle name="常规 19" xfId="1115"/>
    <cellStyle name="常规 190" xfId="1116"/>
    <cellStyle name="常规 190 2" xfId="1117"/>
    <cellStyle name="常规 190 2 2" xfId="1118"/>
    <cellStyle name="常规 190 3" xfId="1119"/>
    <cellStyle name="常规 191" xfId="1120"/>
    <cellStyle name="常规 191 2" xfId="1121"/>
    <cellStyle name="常规 191 2 2" xfId="1122"/>
    <cellStyle name="常规 191 3" xfId="1123"/>
    <cellStyle name="常规 192" xfId="1124"/>
    <cellStyle name="常规 192 2" xfId="1125"/>
    <cellStyle name="常规 192 2 2" xfId="1126"/>
    <cellStyle name="常规 192 3" xfId="1127"/>
    <cellStyle name="常规 193" xfId="1128"/>
    <cellStyle name="常规 193 2" xfId="1129"/>
    <cellStyle name="常规 193 2 2" xfId="1130"/>
    <cellStyle name="常规 193 3" xfId="1131"/>
    <cellStyle name="常规 194" xfId="1132"/>
    <cellStyle name="常规 194 2" xfId="1133"/>
    <cellStyle name="常规 194 2 2" xfId="1134"/>
    <cellStyle name="常规 194 3" xfId="1135"/>
    <cellStyle name="常规 195" xfId="1136"/>
    <cellStyle name="常规 195 2" xfId="1137"/>
    <cellStyle name="常规 195 2 2" xfId="1138"/>
    <cellStyle name="常规 195 3" xfId="1139"/>
    <cellStyle name="常规 196" xfId="1140"/>
    <cellStyle name="常规 196 2" xfId="1141"/>
    <cellStyle name="常规 196 2 2" xfId="1142"/>
    <cellStyle name="常规 196 3" xfId="1143"/>
    <cellStyle name="常规 197" xfId="1144"/>
    <cellStyle name="常规 197 2" xfId="1145"/>
    <cellStyle name="常规 197 2 2" xfId="1146"/>
    <cellStyle name="常规 197 3" xfId="1147"/>
    <cellStyle name="常规 198" xfId="1148"/>
    <cellStyle name="常规 198 2" xfId="1149"/>
    <cellStyle name="常规 198 2 2" xfId="1150"/>
    <cellStyle name="常规 198 3" xfId="1151"/>
    <cellStyle name="常规 199" xfId="1152"/>
    <cellStyle name="常规 199 2" xfId="1153"/>
    <cellStyle name="常规 199 2 2" xfId="1154"/>
    <cellStyle name="常规 199 3" xfId="1155"/>
    <cellStyle name="常规 2" xfId="1156"/>
    <cellStyle name="常规 2 10" xfId="1157"/>
    <cellStyle name="常规 2 10 2" xfId="1158"/>
    <cellStyle name="常规 2 10 3" xfId="1159"/>
    <cellStyle name="常规 2 11" xfId="1160"/>
    <cellStyle name="常规 2 11 2" xfId="1161"/>
    <cellStyle name="常规 2 11 3" xfId="1162"/>
    <cellStyle name="常规 2 12" xfId="1163"/>
    <cellStyle name="常规 2 12 2" xfId="1164"/>
    <cellStyle name="常规 2 12 3" xfId="1165"/>
    <cellStyle name="常规 2 121" xfId="1166"/>
    <cellStyle name="常规 2 121 2" xfId="1167"/>
    <cellStyle name="常规 2 122" xfId="1168"/>
    <cellStyle name="常规 2 13" xfId="1169"/>
    <cellStyle name="常规 2 13 2" xfId="1170"/>
    <cellStyle name="常规 2 13 3" xfId="1171"/>
    <cellStyle name="常规 2 14" xfId="1172"/>
    <cellStyle name="常规 2 15" xfId="1173"/>
    <cellStyle name="常规 2 16" xfId="1174"/>
    <cellStyle name="常规 2 17" xfId="1175"/>
    <cellStyle name="常规 2 18" xfId="1176"/>
    <cellStyle name="常规 2 19" xfId="1177"/>
    <cellStyle name="常规 2 2" xfId="1178"/>
    <cellStyle name="常规 2 2 2" xfId="1179"/>
    <cellStyle name="常规 2 2 3" xfId="1180"/>
    <cellStyle name="常规 2 2 4" xfId="1181"/>
    <cellStyle name="常规 2 2 5" xfId="1182"/>
    <cellStyle name="常规 2 2_Book1" xfId="1183"/>
    <cellStyle name="常规 2 20" xfId="1184"/>
    <cellStyle name="常规 2 3" xfId="1185"/>
    <cellStyle name="常规 2 3 2" xfId="1186"/>
    <cellStyle name="常规 2 3 3" xfId="1187"/>
    <cellStyle name="常规 2 3_Book1" xfId="1188"/>
    <cellStyle name="常规 2 4" xfId="1189"/>
    <cellStyle name="常规 2 4 2" xfId="1190"/>
    <cellStyle name="常规 2 4 3" xfId="1191"/>
    <cellStyle name="常规 2 4_Book1" xfId="1192"/>
    <cellStyle name="常规 2 5" xfId="1193"/>
    <cellStyle name="常规 2 5 2" xfId="1194"/>
    <cellStyle name="常规 2 5 3" xfId="1195"/>
    <cellStyle name="常规 2 5_Book1" xfId="1196"/>
    <cellStyle name="常规 2 6" xfId="1197"/>
    <cellStyle name="常规 2 6 2" xfId="1198"/>
    <cellStyle name="常规 2 6 3" xfId="1199"/>
    <cellStyle name="常规 2 6_Book1" xfId="1200"/>
    <cellStyle name="常规 2 7" xfId="1201"/>
    <cellStyle name="常规 2 7 2" xfId="1202"/>
    <cellStyle name="常规 2 7 3" xfId="1203"/>
    <cellStyle name="常规 2 7_Book1" xfId="1204"/>
    <cellStyle name="常规 2 8" xfId="1205"/>
    <cellStyle name="常规 2 8 2" xfId="1206"/>
    <cellStyle name="常规 2 8 3" xfId="1207"/>
    <cellStyle name="常规 2 8_Book1" xfId="1208"/>
    <cellStyle name="常规 2 9" xfId="1209"/>
    <cellStyle name="常规 2 9 2" xfId="1210"/>
    <cellStyle name="常规 2 9 3" xfId="1211"/>
    <cellStyle name="常规 2_02-2008决算报表格式" xfId="1212"/>
    <cellStyle name="常规 20" xfId="1213"/>
    <cellStyle name="常规 20 2" xfId="1214"/>
    <cellStyle name="常规 20 3" xfId="1215"/>
    <cellStyle name="常规 20 4" xfId="1216"/>
    <cellStyle name="常规 200" xfId="1217"/>
    <cellStyle name="常规 200 2" xfId="1218"/>
    <cellStyle name="常规 200 2 2" xfId="1219"/>
    <cellStyle name="常规 200 3" xfId="1220"/>
    <cellStyle name="常规 201" xfId="1221"/>
    <cellStyle name="常规 201 2" xfId="1222"/>
    <cellStyle name="常规 201 2 2" xfId="1223"/>
    <cellStyle name="常规 201 3" xfId="1224"/>
    <cellStyle name="常规 202" xfId="1225"/>
    <cellStyle name="常规 202 2" xfId="1226"/>
    <cellStyle name="常规 202 3" xfId="1227"/>
    <cellStyle name="常规 203" xfId="1228"/>
    <cellStyle name="常规 203 2" xfId="1229"/>
    <cellStyle name="常规 203 2 2" xfId="1230"/>
    <cellStyle name="常规 203 3" xfId="1231"/>
    <cellStyle name="常规 204" xfId="1232"/>
    <cellStyle name="常规 204 2" xfId="1233"/>
    <cellStyle name="常规 204 2 2" xfId="1234"/>
    <cellStyle name="常规 204 3" xfId="1235"/>
    <cellStyle name="常规 205" xfId="1236"/>
    <cellStyle name="常规 205 2" xfId="1237"/>
    <cellStyle name="常规 205 2 2" xfId="1238"/>
    <cellStyle name="常规 205 3" xfId="1239"/>
    <cellStyle name="常规 206" xfId="1240"/>
    <cellStyle name="常规 206 2" xfId="1241"/>
    <cellStyle name="常规 206 2 2" xfId="1242"/>
    <cellStyle name="常规 206 3" xfId="1243"/>
    <cellStyle name="常规 207" xfId="1244"/>
    <cellStyle name="常规 207 2" xfId="1245"/>
    <cellStyle name="常规 207 2 2" xfId="1246"/>
    <cellStyle name="常规 207 3" xfId="1247"/>
    <cellStyle name="常规 208" xfId="1248"/>
    <cellStyle name="常规 208 2" xfId="1249"/>
    <cellStyle name="常规 208 2 2" xfId="1250"/>
    <cellStyle name="常规 208 3" xfId="1251"/>
    <cellStyle name="常规 209" xfId="1252"/>
    <cellStyle name="常规 209 2" xfId="1253"/>
    <cellStyle name="常规 209 2 2" xfId="1254"/>
    <cellStyle name="常规 209 3" xfId="1255"/>
    <cellStyle name="常规 21" xfId="1256"/>
    <cellStyle name="常规 210" xfId="1257"/>
    <cellStyle name="常规 210 2" xfId="1258"/>
    <cellStyle name="常规 210 2 2" xfId="1259"/>
    <cellStyle name="常规 210 3" xfId="1260"/>
    <cellStyle name="常规 211" xfId="1261"/>
    <cellStyle name="常规 211 2" xfId="1262"/>
    <cellStyle name="常规 211 2 2" xfId="1263"/>
    <cellStyle name="常规 211 3" xfId="1264"/>
    <cellStyle name="常规 212" xfId="1265"/>
    <cellStyle name="常规 212 2" xfId="1266"/>
    <cellStyle name="常规 212 2 2" xfId="1267"/>
    <cellStyle name="常规 212 3" xfId="1268"/>
    <cellStyle name="常规 213" xfId="1269"/>
    <cellStyle name="常规 213 2" xfId="1270"/>
    <cellStyle name="常规 213 2 2" xfId="1271"/>
    <cellStyle name="常规 213 3" xfId="1272"/>
    <cellStyle name="常规 214" xfId="1273"/>
    <cellStyle name="常规 214 2" xfId="1274"/>
    <cellStyle name="常规 214 2 2" xfId="1275"/>
    <cellStyle name="常规 214 3" xfId="1276"/>
    <cellStyle name="常规 215" xfId="1277"/>
    <cellStyle name="常规 215 2" xfId="1278"/>
    <cellStyle name="常规 215 2 2" xfId="1279"/>
    <cellStyle name="常规 215 3" xfId="1280"/>
    <cellStyle name="常规 216" xfId="1281"/>
    <cellStyle name="常规 216 2" xfId="1282"/>
    <cellStyle name="常规 216 2 2" xfId="1283"/>
    <cellStyle name="常规 216 3" xfId="1284"/>
    <cellStyle name="常规 217" xfId="1285"/>
    <cellStyle name="常规 217 2" xfId="1286"/>
    <cellStyle name="常规 217 2 2" xfId="1287"/>
    <cellStyle name="常规 217 3" xfId="1288"/>
    <cellStyle name="常规 218" xfId="1289"/>
    <cellStyle name="常规 218 2" xfId="1290"/>
    <cellStyle name="常规 218 2 2" xfId="1291"/>
    <cellStyle name="常规 218 3" xfId="1292"/>
    <cellStyle name="常规 219" xfId="1293"/>
    <cellStyle name="常规 219 2" xfId="1294"/>
    <cellStyle name="常规 219 2 2" xfId="1295"/>
    <cellStyle name="常规 219 3" xfId="1296"/>
    <cellStyle name="常规 22" xfId="1297"/>
    <cellStyle name="常规 22 2" xfId="1298"/>
    <cellStyle name="常规 22 3" xfId="1299"/>
    <cellStyle name="常规 22 4" xfId="1300"/>
    <cellStyle name="常规 220" xfId="1301"/>
    <cellStyle name="常规 220 2" xfId="1302"/>
    <cellStyle name="常规 220 3" xfId="1303"/>
    <cellStyle name="常规 221" xfId="1304"/>
    <cellStyle name="常规 221 2" xfId="1305"/>
    <cellStyle name="常规 221 3" xfId="1306"/>
    <cellStyle name="常规 222" xfId="1307"/>
    <cellStyle name="常规 222 2" xfId="1308"/>
    <cellStyle name="常规 222 3" xfId="1309"/>
    <cellStyle name="常规 223" xfId="1310"/>
    <cellStyle name="常规 223 2" xfId="1311"/>
    <cellStyle name="常规 223 2 2" xfId="1312"/>
    <cellStyle name="常规 223 3" xfId="1313"/>
    <cellStyle name="常规 224" xfId="1314"/>
    <cellStyle name="常规 224 2" xfId="1315"/>
    <cellStyle name="常规 224 2 2" xfId="1316"/>
    <cellStyle name="常规 224 3" xfId="1317"/>
    <cellStyle name="常规 225" xfId="1318"/>
    <cellStyle name="常规 225 2" xfId="1319"/>
    <cellStyle name="常规 225 3" xfId="1320"/>
    <cellStyle name="常规 226" xfId="1321"/>
    <cellStyle name="常规 226 2" xfId="1322"/>
    <cellStyle name="常规 226 2 2" xfId="1323"/>
    <cellStyle name="常规 226 3" xfId="1324"/>
    <cellStyle name="常规 227" xfId="1325"/>
    <cellStyle name="常规 227 2" xfId="1326"/>
    <cellStyle name="常规 227 2 2" xfId="1327"/>
    <cellStyle name="常规 227 3" xfId="1328"/>
    <cellStyle name="常规 228" xfId="1329"/>
    <cellStyle name="常规 228 2" xfId="1330"/>
    <cellStyle name="常规 228 2 2" xfId="1331"/>
    <cellStyle name="常规 228 3" xfId="1332"/>
    <cellStyle name="常规 229" xfId="1333"/>
    <cellStyle name="常规 229 2" xfId="1334"/>
    <cellStyle name="常规 229 2 2" xfId="1335"/>
    <cellStyle name="常规 229 3" xfId="1336"/>
    <cellStyle name="常规 23" xfId="1337"/>
    <cellStyle name="常规 23 2" xfId="1338"/>
    <cellStyle name="常规 23 3" xfId="1339"/>
    <cellStyle name="常规 23 4" xfId="1340"/>
    <cellStyle name="常规 230" xfId="1341"/>
    <cellStyle name="常规 230 2" xfId="1342"/>
    <cellStyle name="常规 230 2 2" xfId="1343"/>
    <cellStyle name="常规 230 3" xfId="1344"/>
    <cellStyle name="常规 231" xfId="1345"/>
    <cellStyle name="常规 231 2" xfId="1346"/>
    <cellStyle name="常规 231 2 2" xfId="1347"/>
    <cellStyle name="常规 231 3" xfId="1348"/>
    <cellStyle name="常规 232" xfId="1349"/>
    <cellStyle name="常规 232 2" xfId="1350"/>
    <cellStyle name="常规 232 2 2" xfId="1351"/>
    <cellStyle name="常规 232 3" xfId="1352"/>
    <cellStyle name="常规 233" xfId="1353"/>
    <cellStyle name="常规 233 2" xfId="1354"/>
    <cellStyle name="常规 233 3" xfId="1355"/>
    <cellStyle name="常规 234" xfId="1356"/>
    <cellStyle name="常规 234 2" xfId="1357"/>
    <cellStyle name="常规 234 3" xfId="1358"/>
    <cellStyle name="常规 235" xfId="1359"/>
    <cellStyle name="常规 235 2" xfId="1360"/>
    <cellStyle name="常规 235 2 2" xfId="1361"/>
    <cellStyle name="常规 235 3" xfId="1362"/>
    <cellStyle name="常规 236" xfId="1363"/>
    <cellStyle name="常规 236 2" xfId="1364"/>
    <cellStyle name="常规 236 2 2" xfId="1365"/>
    <cellStyle name="常规 236 3" xfId="1366"/>
    <cellStyle name="常规 237" xfId="1367"/>
    <cellStyle name="常规 237 2" xfId="1368"/>
    <cellStyle name="常规 237 2 2" xfId="1369"/>
    <cellStyle name="常规 237 3" xfId="1370"/>
    <cellStyle name="常规 238" xfId="1371"/>
    <cellStyle name="常规 238 2" xfId="1372"/>
    <cellStyle name="常规 238 3" xfId="1373"/>
    <cellStyle name="常规 239" xfId="1374"/>
    <cellStyle name="常规 239 2" xfId="1375"/>
    <cellStyle name="常规 239 3" xfId="1376"/>
    <cellStyle name="常规 24" xfId="1377"/>
    <cellStyle name="常规 24 2" xfId="1378"/>
    <cellStyle name="常规 24 3" xfId="1379"/>
    <cellStyle name="常规 24 4" xfId="1380"/>
    <cellStyle name="常规 240" xfId="1381"/>
    <cellStyle name="常规 240 2" xfId="1382"/>
    <cellStyle name="常规 240 2 2" xfId="1383"/>
    <cellStyle name="常规 240 3" xfId="1384"/>
    <cellStyle name="常规 241" xfId="1385"/>
    <cellStyle name="常规 25" xfId="1386"/>
    <cellStyle name="常规 25 2" xfId="1387"/>
    <cellStyle name="常规 25 2 2" xfId="1388"/>
    <cellStyle name="常规 25 3" xfId="1389"/>
    <cellStyle name="常规 25 4" xfId="1390"/>
    <cellStyle name="常规 26" xfId="1391"/>
    <cellStyle name="常规 26 2" xfId="1392"/>
    <cellStyle name="常规 26 2 2" xfId="1393"/>
    <cellStyle name="常规 26 3" xfId="1394"/>
    <cellStyle name="常规 26 4" xfId="1395"/>
    <cellStyle name="常规 27" xfId="1396"/>
    <cellStyle name="常规 27 2" xfId="1397"/>
    <cellStyle name="常规 27 2 2" xfId="1398"/>
    <cellStyle name="常规 27 3" xfId="1399"/>
    <cellStyle name="常规 27 4" xfId="1400"/>
    <cellStyle name="常规 28" xfId="1401"/>
    <cellStyle name="常规 29" xfId="1402"/>
    <cellStyle name="常规 3" xfId="1403"/>
    <cellStyle name="常规 3 2" xfId="1404"/>
    <cellStyle name="常规 3 2 2" xfId="1405"/>
    <cellStyle name="常规 3 2 3" xfId="1406"/>
    <cellStyle name="常规 3 3" xfId="1407"/>
    <cellStyle name="常规 3 4" xfId="1408"/>
    <cellStyle name="常规 3 5" xfId="1409"/>
    <cellStyle name="常规 3_Book1" xfId="1410"/>
    <cellStyle name="常规 30" xfId="1411"/>
    <cellStyle name="常规 30 2" xfId="1412"/>
    <cellStyle name="常规 30 3" xfId="1413"/>
    <cellStyle name="常规 30 4" xfId="1414"/>
    <cellStyle name="常规 31" xfId="1415"/>
    <cellStyle name="常规 31 2" xfId="1416"/>
    <cellStyle name="常规 31 2 2" xfId="1417"/>
    <cellStyle name="常规 31 3" xfId="1418"/>
    <cellStyle name="常规 31 4" xfId="1419"/>
    <cellStyle name="常规 32" xfId="1420"/>
    <cellStyle name="常规 32 2" xfId="1421"/>
    <cellStyle name="常规 32 2 2" xfId="1422"/>
    <cellStyle name="常规 32 3" xfId="1423"/>
    <cellStyle name="常规 32 4" xfId="1424"/>
    <cellStyle name="常规 33" xfId="1425"/>
    <cellStyle name="常规 34" xfId="1426"/>
    <cellStyle name="常规 34 2" xfId="1427"/>
    <cellStyle name="常规 34 2 2" xfId="1428"/>
    <cellStyle name="常规 34 3" xfId="1429"/>
    <cellStyle name="常规 34 4" xfId="1430"/>
    <cellStyle name="常规 35" xfId="1431"/>
    <cellStyle name="常规 35 2" xfId="1432"/>
    <cellStyle name="常规 35 2 2" xfId="1433"/>
    <cellStyle name="常规 35 3" xfId="1434"/>
    <cellStyle name="常规 35 4" xfId="1435"/>
    <cellStyle name="常规 36" xfId="1436"/>
    <cellStyle name="常规 36 2" xfId="1437"/>
    <cellStyle name="常规 36 2 2" xfId="1438"/>
    <cellStyle name="常规 36 3" xfId="1439"/>
    <cellStyle name="常规 37" xfId="1440"/>
    <cellStyle name="常规 37 2" xfId="1441"/>
    <cellStyle name="常规 37 2 2" xfId="1442"/>
    <cellStyle name="常规 37 3" xfId="1443"/>
    <cellStyle name="常规 38" xfId="1444"/>
    <cellStyle name="常规 38 2" xfId="1445"/>
    <cellStyle name="常规 38 2 2" xfId="1446"/>
    <cellStyle name="常规 38 3" xfId="1447"/>
    <cellStyle name="常规 39" xfId="1448"/>
    <cellStyle name="常规 39 2" xfId="1449"/>
    <cellStyle name="常规 39 2 2" xfId="1450"/>
    <cellStyle name="常规 39 3" xfId="1451"/>
    <cellStyle name="常规 4" xfId="1452"/>
    <cellStyle name="常规 4 2" xfId="1453"/>
    <cellStyle name="常规 4 2 2" xfId="1454"/>
    <cellStyle name="常规 4 3" xfId="1455"/>
    <cellStyle name="常规 4 4" xfId="1456"/>
    <cellStyle name="常规 4_000本级" xfId="1457"/>
    <cellStyle name="常规 40" xfId="1458"/>
    <cellStyle name="常规 40 2" xfId="1459"/>
    <cellStyle name="常规 40 2 2" xfId="1460"/>
    <cellStyle name="常规 40 3" xfId="1461"/>
    <cellStyle name="常规 41" xfId="1462"/>
    <cellStyle name="常规 41 2" xfId="1463"/>
    <cellStyle name="常规 41 2 2" xfId="1464"/>
    <cellStyle name="常规 41 3" xfId="1465"/>
    <cellStyle name="常规 42" xfId="1466"/>
    <cellStyle name="常规 42 2" xfId="1467"/>
    <cellStyle name="常规 42 2 2" xfId="1468"/>
    <cellStyle name="常规 42 3" xfId="1469"/>
    <cellStyle name="常规 43" xfId="1470"/>
    <cellStyle name="常规 43 2" xfId="1471"/>
    <cellStyle name="常规 43 2 2" xfId="1472"/>
    <cellStyle name="常规 43 3" xfId="1473"/>
    <cellStyle name="常规 44" xfId="1474"/>
    <cellStyle name="常规 44 2" xfId="1475"/>
    <cellStyle name="常规 44 2 2" xfId="1476"/>
    <cellStyle name="常规 44 3" xfId="1477"/>
    <cellStyle name="常规 45" xfId="1478"/>
    <cellStyle name="常规 45 2" xfId="1479"/>
    <cellStyle name="常规 45 2 2" xfId="1480"/>
    <cellStyle name="常规 45 3" xfId="1481"/>
    <cellStyle name="常规 46" xfId="1482"/>
    <cellStyle name="常规 46 2" xfId="1483"/>
    <cellStyle name="常规 46 2 2" xfId="1484"/>
    <cellStyle name="常规 46 3" xfId="1485"/>
    <cellStyle name="常规 47" xfId="1486"/>
    <cellStyle name="常规 47 2" xfId="1487"/>
    <cellStyle name="常规 47 2 2" xfId="1488"/>
    <cellStyle name="常规 47 3" xfId="1489"/>
    <cellStyle name="常规 48" xfId="1490"/>
    <cellStyle name="常规 48 2" xfId="1491"/>
    <cellStyle name="常规 48 2 2" xfId="1492"/>
    <cellStyle name="常规 48 3" xfId="1493"/>
    <cellStyle name="常规 49" xfId="1494"/>
    <cellStyle name="常规 49 2" xfId="1495"/>
    <cellStyle name="常规 49 2 2" xfId="1496"/>
    <cellStyle name="常规 49 3" xfId="1497"/>
    <cellStyle name="常规 5" xfId="1498"/>
    <cellStyle name="常规 5 2" xfId="1499"/>
    <cellStyle name="常规 5 3" xfId="1500"/>
    <cellStyle name="常规 5_Book1" xfId="1501"/>
    <cellStyle name="常规 50" xfId="1502"/>
    <cellStyle name="常规 50 2" xfId="1503"/>
    <cellStyle name="常规 50 2 2" xfId="1504"/>
    <cellStyle name="常规 50 3" xfId="1505"/>
    <cellStyle name="常规 51" xfId="1506"/>
    <cellStyle name="常规 51 2" xfId="1507"/>
    <cellStyle name="常规 51 2 2" xfId="1508"/>
    <cellStyle name="常规 51 3" xfId="1509"/>
    <cellStyle name="常规 52" xfId="1510"/>
    <cellStyle name="常规 52 2" xfId="1511"/>
    <cellStyle name="常规 52 2 2" xfId="1512"/>
    <cellStyle name="常规 52 3" xfId="1513"/>
    <cellStyle name="常规 53" xfId="1514"/>
    <cellStyle name="常规 53 2" xfId="1515"/>
    <cellStyle name="常规 53 2 2" xfId="1516"/>
    <cellStyle name="常规 53 3" xfId="1517"/>
    <cellStyle name="常规 54" xfId="1518"/>
    <cellStyle name="常规 54 2" xfId="1519"/>
    <cellStyle name="常规 54 2 2" xfId="1520"/>
    <cellStyle name="常规 54 3" xfId="1521"/>
    <cellStyle name="常规 55" xfId="1522"/>
    <cellStyle name="常规 55 2" xfId="1523"/>
    <cellStyle name="常规 55 3" xfId="1524"/>
    <cellStyle name="常规 56" xfId="1525"/>
    <cellStyle name="常规 56 2" xfId="1526"/>
    <cellStyle name="常规 56 2 2" xfId="1527"/>
    <cellStyle name="常规 56 3" xfId="1528"/>
    <cellStyle name="常规 57" xfId="1529"/>
    <cellStyle name="常规 57 2" xfId="1530"/>
    <cellStyle name="常规 57 2 2" xfId="1531"/>
    <cellStyle name="常规 57 3" xfId="1532"/>
    <cellStyle name="常规 58" xfId="1533"/>
    <cellStyle name="常规 58 2" xfId="1534"/>
    <cellStyle name="常规 58 2 2" xfId="1535"/>
    <cellStyle name="常规 58 3" xfId="1536"/>
    <cellStyle name="常规 59" xfId="1537"/>
    <cellStyle name="常规 59 2" xfId="1538"/>
    <cellStyle name="常规 59 2 2" xfId="1539"/>
    <cellStyle name="常规 59 3" xfId="1540"/>
    <cellStyle name="常规 6" xfId="1541"/>
    <cellStyle name="常规 6 2" xfId="1542"/>
    <cellStyle name="常规 6 3" xfId="1543"/>
    <cellStyle name="常规 6_Book1" xfId="1544"/>
    <cellStyle name="常规 60" xfId="1545"/>
    <cellStyle name="常规 60 2" xfId="1546"/>
    <cellStyle name="常规 60 2 2" xfId="1547"/>
    <cellStyle name="常规 60 3" xfId="1548"/>
    <cellStyle name="常规 61" xfId="1549"/>
    <cellStyle name="常规 61 2" xfId="1550"/>
    <cellStyle name="常规 61 2 2" xfId="1551"/>
    <cellStyle name="常规 61 3" xfId="1552"/>
    <cellStyle name="常规 62" xfId="1553"/>
    <cellStyle name="常规 62 2" xfId="1554"/>
    <cellStyle name="常规 62 2 2" xfId="1555"/>
    <cellStyle name="常规 62 3" xfId="1556"/>
    <cellStyle name="常规 63" xfId="1557"/>
    <cellStyle name="常规 63 2" xfId="1558"/>
    <cellStyle name="常规 63 2 2" xfId="1559"/>
    <cellStyle name="常规 63 3" xfId="1560"/>
    <cellStyle name="常规 64" xfId="1561"/>
    <cellStyle name="常规 64 2" xfId="1562"/>
    <cellStyle name="常规 64 2 2" xfId="1563"/>
    <cellStyle name="常规 64 3" xfId="1564"/>
    <cellStyle name="常规 65" xfId="1565"/>
    <cellStyle name="常规 65 2" xfId="1566"/>
    <cellStyle name="常规 65 2 2" xfId="1567"/>
    <cellStyle name="常规 65 3" xfId="1568"/>
    <cellStyle name="常规 66" xfId="1569"/>
    <cellStyle name="常规 66 2" xfId="1570"/>
    <cellStyle name="常规 66 2 2" xfId="1571"/>
    <cellStyle name="常规 66 3" xfId="1572"/>
    <cellStyle name="常规 67" xfId="1573"/>
    <cellStyle name="常规 67 2" xfId="1574"/>
    <cellStyle name="常规 67 2 2" xfId="1575"/>
    <cellStyle name="常规 67 3" xfId="1576"/>
    <cellStyle name="常规 68" xfId="1577"/>
    <cellStyle name="常规 68 2" xfId="1578"/>
    <cellStyle name="常规 68 2 2" xfId="1579"/>
    <cellStyle name="常规 68 3" xfId="1580"/>
    <cellStyle name="常规 69" xfId="1581"/>
    <cellStyle name="常规 69 2" xfId="1582"/>
    <cellStyle name="常规 69 2 2" xfId="1583"/>
    <cellStyle name="常规 69 3" xfId="1584"/>
    <cellStyle name="常规 7" xfId="1585"/>
    <cellStyle name="常规 7 2" xfId="1586"/>
    <cellStyle name="常规 7 3" xfId="1587"/>
    <cellStyle name="常规 70" xfId="1588"/>
    <cellStyle name="常规 70 2" xfId="1589"/>
    <cellStyle name="常规 70 2 2" xfId="1590"/>
    <cellStyle name="常规 70 3" xfId="1591"/>
    <cellStyle name="常规 71" xfId="1592"/>
    <cellStyle name="常规 71 2" xfId="1593"/>
    <cellStyle name="常规 71 2 2" xfId="1594"/>
    <cellStyle name="常规 71 3" xfId="1595"/>
    <cellStyle name="常规 72" xfId="1596"/>
    <cellStyle name="常规 72 2" xfId="1597"/>
    <cellStyle name="常规 72 2 2" xfId="1598"/>
    <cellStyle name="常规 72 3" xfId="1599"/>
    <cellStyle name="常规 73" xfId="1600"/>
    <cellStyle name="常规 73 2" xfId="1601"/>
    <cellStyle name="常规 73 2 2" xfId="1602"/>
    <cellStyle name="常规 73 3" xfId="1603"/>
    <cellStyle name="常规 74" xfId="1604"/>
    <cellStyle name="常规 74 2" xfId="1605"/>
    <cellStyle name="常规 74 2 2" xfId="1606"/>
    <cellStyle name="常规 74 3" xfId="1607"/>
    <cellStyle name="常规 75" xfId="1608"/>
    <cellStyle name="常规 75 2" xfId="1609"/>
    <cellStyle name="常规 75 2 2" xfId="1610"/>
    <cellStyle name="常规 75 3" xfId="1611"/>
    <cellStyle name="常规 76" xfId="1612"/>
    <cellStyle name="常规 76 2" xfId="1613"/>
    <cellStyle name="常规 76 3" xfId="1614"/>
    <cellStyle name="常规 77" xfId="1615"/>
    <cellStyle name="常规 77 2" xfId="1616"/>
    <cellStyle name="常规 77 2 2" xfId="1617"/>
    <cellStyle name="常规 77 3" xfId="1618"/>
    <cellStyle name="常规 78" xfId="1619"/>
    <cellStyle name="常规 78 2" xfId="1620"/>
    <cellStyle name="常规 78 2 2" xfId="1621"/>
    <cellStyle name="常规 78 3" xfId="1622"/>
    <cellStyle name="常规 79" xfId="1623"/>
    <cellStyle name="常规 79 2" xfId="1624"/>
    <cellStyle name="常规 79 2 2" xfId="1625"/>
    <cellStyle name="常规 79 3" xfId="1626"/>
    <cellStyle name="常规 8" xfId="1627"/>
    <cellStyle name="常规 80" xfId="1628"/>
    <cellStyle name="常规 80 2" xfId="1629"/>
    <cellStyle name="常规 80 3" xfId="1630"/>
    <cellStyle name="常规 81" xfId="1631"/>
    <cellStyle name="常规 81 2" xfId="1632"/>
    <cellStyle name="常规 81 2 2" xfId="1633"/>
    <cellStyle name="常规 81 3" xfId="1634"/>
    <cellStyle name="常规 82" xfId="1635"/>
    <cellStyle name="常规 82 2" xfId="1636"/>
    <cellStyle name="常规 82 2 2" xfId="1637"/>
    <cellStyle name="常规 82 3" xfId="1638"/>
    <cellStyle name="常规 83" xfId="1639"/>
    <cellStyle name="常规 83 2" xfId="1640"/>
    <cellStyle name="常规 83 2 2" xfId="1641"/>
    <cellStyle name="常规 83 3" xfId="1642"/>
    <cellStyle name="常规 84" xfId="1643"/>
    <cellStyle name="常规 84 2" xfId="1644"/>
    <cellStyle name="常规 84 2 2" xfId="1645"/>
    <cellStyle name="常规 84 3" xfId="1646"/>
    <cellStyle name="常规 85" xfId="1647"/>
    <cellStyle name="常规 85 2" xfId="1648"/>
    <cellStyle name="常规 85 2 2" xfId="1649"/>
    <cellStyle name="常规 85 3" xfId="1650"/>
    <cellStyle name="常规 86" xfId="1651"/>
    <cellStyle name="常规 86 2" xfId="1652"/>
    <cellStyle name="常规 86 2 2" xfId="1653"/>
    <cellStyle name="常规 86 3" xfId="1654"/>
    <cellStyle name="常规 87" xfId="1655"/>
    <cellStyle name="常规 87 2" xfId="1656"/>
    <cellStyle name="常规 87 2 2" xfId="1657"/>
    <cellStyle name="常规 87 3" xfId="1658"/>
    <cellStyle name="常规 88" xfId="1659"/>
    <cellStyle name="常规 88 2" xfId="1660"/>
    <cellStyle name="常规 88 2 2" xfId="1661"/>
    <cellStyle name="常规 88 3" xfId="1662"/>
    <cellStyle name="常规 89" xfId="1663"/>
    <cellStyle name="常规 89 2" xfId="1664"/>
    <cellStyle name="常规 89 2 2" xfId="1665"/>
    <cellStyle name="常规 89 3" xfId="1666"/>
    <cellStyle name="常规 9" xfId="1667"/>
    <cellStyle name="常规 90" xfId="1668"/>
    <cellStyle name="常规 90 2" xfId="1669"/>
    <cellStyle name="常规 90 2 2" xfId="1670"/>
    <cellStyle name="常规 90 3" xfId="1671"/>
    <cellStyle name="常规 91" xfId="1672"/>
    <cellStyle name="常规 91 2" xfId="1673"/>
    <cellStyle name="常规 91 2 2" xfId="1674"/>
    <cellStyle name="常规 91 3" xfId="1675"/>
    <cellStyle name="常规 92" xfId="1676"/>
    <cellStyle name="常规 92 2" xfId="1677"/>
    <cellStyle name="常规 92 2 2" xfId="1678"/>
    <cellStyle name="常规 92 3" xfId="1679"/>
    <cellStyle name="常规 93" xfId="1680"/>
    <cellStyle name="常规 93 2" xfId="1681"/>
    <cellStyle name="常规 93 2 2" xfId="1682"/>
    <cellStyle name="常规 93 3" xfId="1683"/>
    <cellStyle name="常规 94" xfId="1684"/>
    <cellStyle name="常规 94 2" xfId="1685"/>
    <cellStyle name="常规 94 2 2" xfId="1686"/>
    <cellStyle name="常规 94 3" xfId="1687"/>
    <cellStyle name="常规 95" xfId="1688"/>
    <cellStyle name="常规 95 2" xfId="1689"/>
    <cellStyle name="常规 95 2 2" xfId="1690"/>
    <cellStyle name="常规 95 3" xfId="1691"/>
    <cellStyle name="常规 96" xfId="1692"/>
    <cellStyle name="常规 96 2" xfId="1693"/>
    <cellStyle name="常规 96 2 2" xfId="1694"/>
    <cellStyle name="常规 96 3" xfId="1695"/>
    <cellStyle name="常规 97" xfId="1696"/>
    <cellStyle name="常规 97 2" xfId="1697"/>
    <cellStyle name="常规 97 2 2" xfId="1698"/>
    <cellStyle name="常规 97 3" xfId="1699"/>
    <cellStyle name="常规 98" xfId="1700"/>
    <cellStyle name="常规 98 2" xfId="1701"/>
    <cellStyle name="常规 98 2 2" xfId="1702"/>
    <cellStyle name="常规 98 3" xfId="1703"/>
    <cellStyle name="常规 99" xfId="1704"/>
    <cellStyle name="常规 99 2" xfId="1705"/>
    <cellStyle name="常规 99 2 2" xfId="1706"/>
    <cellStyle name="常规 99 3" xfId="1707"/>
    <cellStyle name="分级显示行_1_13区汇总" xfId="1708"/>
    <cellStyle name="分级显示列_1_Book1" xfId="1709"/>
    <cellStyle name="归盒啦_95" xfId="1710"/>
    <cellStyle name="好 2" xfId="1711"/>
    <cellStyle name="好 2 2" xfId="1712"/>
    <cellStyle name="好 2 2 2" xfId="1713"/>
    <cellStyle name="好_~4190974" xfId="1714"/>
    <cellStyle name="好_~4190974 2" xfId="1715"/>
    <cellStyle name="好_~4190974 2 2" xfId="1716"/>
    <cellStyle name="好_~5676413" xfId="1717"/>
    <cellStyle name="好_~5676413 2" xfId="1718"/>
    <cellStyle name="好_~5676413 2 2" xfId="1719"/>
    <cellStyle name="好_00省级(打印)" xfId="1720"/>
    <cellStyle name="好_00省级(打印) 2" xfId="1721"/>
    <cellStyle name="好_00省级(打印) 2 2" xfId="1722"/>
    <cellStyle name="好_00省级(定稿)" xfId="1723"/>
    <cellStyle name="好_00省级(定稿) 2" xfId="1724"/>
    <cellStyle name="好_00省级(定稿) 2 2" xfId="1725"/>
    <cellStyle name="好_03昭通" xfId="1726"/>
    <cellStyle name="好_03昭通 2" xfId="1727"/>
    <cellStyle name="好_03昭通 2 2" xfId="1728"/>
    <cellStyle name="好_0502通海县" xfId="1729"/>
    <cellStyle name="好_0502通海县 2" xfId="1730"/>
    <cellStyle name="好_0502通海县 2 2" xfId="1731"/>
    <cellStyle name="好_05玉溪" xfId="1732"/>
    <cellStyle name="好_05玉溪 2" xfId="1733"/>
    <cellStyle name="好_05玉溪 2 2" xfId="1734"/>
    <cellStyle name="好_0605石屏县" xfId="1735"/>
    <cellStyle name="好_0605石屏县 2" xfId="1736"/>
    <cellStyle name="好_0605石屏县 2 2" xfId="1737"/>
    <cellStyle name="好_1003牟定县" xfId="1738"/>
    <cellStyle name="好_1110洱源县" xfId="1739"/>
    <cellStyle name="好_1110洱源县 2" xfId="1740"/>
    <cellStyle name="好_1110洱源县 2 2" xfId="1741"/>
    <cellStyle name="好_11大理" xfId="1742"/>
    <cellStyle name="好_11大理 2" xfId="1743"/>
    <cellStyle name="好_11大理 2 2" xfId="1744"/>
    <cellStyle name="好_2、土地面积、人口、粮食产量基本情况" xfId="1745"/>
    <cellStyle name="好_2、土地面积、人口、粮食产量基本情况 2" xfId="1746"/>
    <cellStyle name="好_2、土地面积、人口、粮食产量基本情况 2 2" xfId="1747"/>
    <cellStyle name="好_2006年分析表" xfId="1748"/>
    <cellStyle name="好_2006年分析表 2" xfId="1749"/>
    <cellStyle name="好_2006年分析表 2 2" xfId="1750"/>
    <cellStyle name="好_2006年基础数据" xfId="1751"/>
    <cellStyle name="好_2006年基础数据 2" xfId="1752"/>
    <cellStyle name="好_2006年基础数据 2 2" xfId="1753"/>
    <cellStyle name="好_2006年全省财力计算表（中央、决算）" xfId="1754"/>
    <cellStyle name="好_2006年全省财力计算表（中央、决算） 2" xfId="1755"/>
    <cellStyle name="好_2006年全省财力计算表（中央、决算） 2 2" xfId="1756"/>
    <cellStyle name="好_2006年水利统计指标统计表" xfId="1757"/>
    <cellStyle name="好_2006年水利统计指标统计表 2" xfId="1758"/>
    <cellStyle name="好_2006年水利统计指标统计表 2 2" xfId="1759"/>
    <cellStyle name="好_2006年在职人员情况" xfId="1760"/>
    <cellStyle name="好_2006年在职人员情况 2" xfId="1761"/>
    <cellStyle name="好_2006年在职人员情况 2 2" xfId="1762"/>
    <cellStyle name="好_2007年检察院案件数" xfId="1763"/>
    <cellStyle name="好_2007年检察院案件数 2" xfId="1764"/>
    <cellStyle name="好_2007年检察院案件数 2 2" xfId="1765"/>
    <cellStyle name="好_2007年可用财力" xfId="1766"/>
    <cellStyle name="好_2007年可用财力 2" xfId="1767"/>
    <cellStyle name="好_2007年可用财力 2 2" xfId="1768"/>
    <cellStyle name="好_2007年人员分部门统计表" xfId="1769"/>
    <cellStyle name="好_2007年人员分部门统计表 2" xfId="1770"/>
    <cellStyle name="好_2007年人员分部门统计表 2 2" xfId="1771"/>
    <cellStyle name="好_2007年政法部门业务指标" xfId="1772"/>
    <cellStyle name="好_2007年政法部门业务指标 2" xfId="1773"/>
    <cellStyle name="好_2007年政法部门业务指标 2 2" xfId="1774"/>
    <cellStyle name="好_2008年县级公安保障标准落实奖励经费分配测算" xfId="1775"/>
    <cellStyle name="好_2008年县级公安保障标准落实奖励经费分配测算 2" xfId="1776"/>
    <cellStyle name="好_2008年县级公安保障标准落实奖励经费分配测算 2 2" xfId="1777"/>
    <cellStyle name="好_2008云南省分县市中小学教职工统计表（教育厅提供）" xfId="1778"/>
    <cellStyle name="好_2008云南省分县市中小学教职工统计表（教育厅提供） 2" xfId="1779"/>
    <cellStyle name="好_2008云南省分县市中小学教职工统计表（教育厅提供） 2 2" xfId="1780"/>
    <cellStyle name="好_2009年一般性转移支付标准工资" xfId="1781"/>
    <cellStyle name="好_2009年一般性转移支付标准工资 2" xfId="1782"/>
    <cellStyle name="好_2009年一般性转移支付标准工资 2 2" xfId="1783"/>
    <cellStyle name="好_2009年一般性转移支付标准工资_~4190974" xfId="1784"/>
    <cellStyle name="好_2009年一般性转移支付标准工资_~4190974 2" xfId="1785"/>
    <cellStyle name="好_2009年一般性转移支付标准工资_~4190974 2 2" xfId="1786"/>
    <cellStyle name="好_2009年一般性转移支付标准工资_~5676413" xfId="1787"/>
    <cellStyle name="好_2009年一般性转移支付标准工资_~5676413 2" xfId="1788"/>
    <cellStyle name="好_2009年一般性转移支付标准工资_~5676413 2 2" xfId="1789"/>
    <cellStyle name="好_2009年一般性转移支付标准工资_不用软件计算9.1不考虑经费管理评价xl" xfId="1790"/>
    <cellStyle name="好_2009年一般性转移支付标准工资_不用软件计算9.1不考虑经费管理评价xl 2" xfId="1791"/>
    <cellStyle name="好_2009年一般性转移支付标准工资_不用软件计算9.1不考虑经费管理评价xl 2 2" xfId="1792"/>
    <cellStyle name="好_2009年一般性转移支付标准工资_地方配套按人均增幅控制8.30xl" xfId="1793"/>
    <cellStyle name="好_2009年一般性转移支付标准工资_地方配套按人均增幅控制8.30xl 2" xfId="1794"/>
    <cellStyle name="好_2009年一般性转移支付标准工资_地方配套按人均增幅控制8.30xl 2 2" xfId="1795"/>
    <cellStyle name="好_2009年一般性转移支付标准工资_地方配套按人均增幅控制8.30一般预算平均增幅、人均可用财力平均增幅两次控制、社会治安系数调整、案件数调整xl" xfId="1796"/>
    <cellStyle name="好_2009年一般性转移支付标准工资_地方配套按人均增幅控制8.30一般预算平均增幅、人均可用财力平均增幅两次控制、社会治安系数调整、案件数调整xl 2" xfId="1797"/>
    <cellStyle name="好_2009年一般性转移支付标准工资_地方配套按人均增幅控制8.30一般预算平均增幅、人均可用财力平均增幅两次控制、社会治安系数调整、案件数调整xl 2 2" xfId="1798"/>
    <cellStyle name="好_2009年一般性转移支付标准工资_地方配套按人均增幅控制8.31（调整结案率后）xl" xfId="1799"/>
    <cellStyle name="好_2009年一般性转移支付标准工资_地方配套按人均增幅控制8.31（调整结案率后）xl 2" xfId="1800"/>
    <cellStyle name="好_2009年一般性转移支付标准工资_地方配套按人均增幅控制8.31（调整结案率后）xl 2 2" xfId="1801"/>
    <cellStyle name="好_2009年一般性转移支付标准工资_奖励补助测算5.22测试" xfId="1802"/>
    <cellStyle name="好_2009年一般性转移支付标准工资_奖励补助测算5.22测试 2" xfId="1803"/>
    <cellStyle name="好_2009年一般性转移支付标准工资_奖励补助测算5.22测试 2 2" xfId="1804"/>
    <cellStyle name="好_2009年一般性转移支付标准工资_奖励补助测算5.23新" xfId="1805"/>
    <cellStyle name="好_2009年一般性转移支付标准工资_奖励补助测算5.23新 2" xfId="1806"/>
    <cellStyle name="好_2009年一般性转移支付标准工资_奖励补助测算5.23新 2 2" xfId="1807"/>
    <cellStyle name="好_2009年一般性转移支付标准工资_奖励补助测算5.24冯铸" xfId="1808"/>
    <cellStyle name="好_2009年一般性转移支付标准工资_奖励补助测算5.24冯铸 2" xfId="1809"/>
    <cellStyle name="好_2009年一般性转移支付标准工资_奖励补助测算5.24冯铸 2 2" xfId="1810"/>
    <cellStyle name="好_2009年一般性转移支付标准工资_奖励补助测算7.23" xfId="1811"/>
    <cellStyle name="好_2009年一般性转移支付标准工资_奖励补助测算7.23 2" xfId="1812"/>
    <cellStyle name="好_2009年一般性转移支付标准工资_奖励补助测算7.23 2 2" xfId="1813"/>
    <cellStyle name="好_2009年一般性转移支付标准工资_奖励补助测算7.25" xfId="1814"/>
    <cellStyle name="好_2009年一般性转移支付标准工资_奖励补助测算7.25 (version 1) (version 1)" xfId="1815"/>
    <cellStyle name="好_2009年一般性转移支付标准工资_奖励补助测算7.25 (version 1) (version 1) 2" xfId="1816"/>
    <cellStyle name="好_2009年一般性转移支付标准工资_奖励补助测算7.25 (version 1) (version 1) 2 2" xfId="1817"/>
    <cellStyle name="好_2009年一般性转移支付标准工资_奖励补助测算7.25 2" xfId="1818"/>
    <cellStyle name="好_2009年一般性转移支付标准工资_奖励补助测算7.25 2 2" xfId="1819"/>
    <cellStyle name="好_530623_2006年县级财政报表附表" xfId="1820"/>
    <cellStyle name="好_530629_2006年县级财政报表附表" xfId="1821"/>
    <cellStyle name="好_530629_2006年县级财政报表附表 2" xfId="1822"/>
    <cellStyle name="好_530629_2006年县级财政报表附表 2 2" xfId="1823"/>
    <cellStyle name="好_5334_2006年迪庆县级财政报表附表" xfId="1824"/>
    <cellStyle name="好_5334_2006年迪庆县级财政报表附表 2" xfId="1825"/>
    <cellStyle name="好_5334_2006年迪庆县级财政报表附表 2 2" xfId="1826"/>
    <cellStyle name="好_Book1" xfId="1827"/>
    <cellStyle name="好_Book1_1" xfId="1828"/>
    <cellStyle name="好_Book1_1 2" xfId="1829"/>
    <cellStyle name="好_Book1_1 2 2" xfId="1830"/>
    <cellStyle name="好_Book1_2" xfId="1831"/>
    <cellStyle name="好_Book1_2 2" xfId="1832"/>
    <cellStyle name="好_Book1_2 2 2" xfId="1833"/>
    <cellStyle name="好_Book1_3" xfId="1834"/>
    <cellStyle name="好_Book1_县公司" xfId="1835"/>
    <cellStyle name="好_Book1_县公司 2" xfId="1836"/>
    <cellStyle name="好_Book1_县公司 2 2" xfId="1837"/>
    <cellStyle name="好_Book1_银行账户情况表_2010年12月" xfId="1838"/>
    <cellStyle name="好_Book1_银行账户情况表_2010年12月 2" xfId="1839"/>
    <cellStyle name="好_Book1_银行账户情况表_2010年12月 2 2" xfId="1840"/>
    <cellStyle name="好_Book2" xfId="1841"/>
    <cellStyle name="好_Book2 2" xfId="1842"/>
    <cellStyle name="好_Book2 2 2" xfId="1843"/>
    <cellStyle name="好_M01-2(州市补助收入)" xfId="1844"/>
    <cellStyle name="好_M01-2(州市补助收入) 2" xfId="1845"/>
    <cellStyle name="好_M01-2(州市补助收入) 2 2" xfId="1846"/>
    <cellStyle name="好_M03" xfId="1847"/>
    <cellStyle name="好_M03 2" xfId="1848"/>
    <cellStyle name="好_M03 2 2" xfId="1849"/>
    <cellStyle name="好_不用软件计算9.1不考虑经费管理评价xl" xfId="1850"/>
    <cellStyle name="好_不用软件计算9.1不考虑经费管理评价xl 2" xfId="1851"/>
    <cellStyle name="好_不用软件计算9.1不考虑经费管理评价xl 2 2" xfId="1852"/>
    <cellStyle name="好_财政供养人员" xfId="1853"/>
    <cellStyle name="好_财政供养人员 2" xfId="1854"/>
    <cellStyle name="好_财政供养人员 2 2" xfId="1855"/>
    <cellStyle name="好_财政支出对上级的依赖程度" xfId="1856"/>
    <cellStyle name="好_财政支出对上级的依赖程度 2" xfId="1857"/>
    <cellStyle name="好_财政支出对上级的依赖程度 2 2" xfId="1858"/>
    <cellStyle name="好_城建部门" xfId="1859"/>
    <cellStyle name="好_城建部门 2" xfId="1860"/>
    <cellStyle name="好_城建部门 2 2" xfId="1861"/>
    <cellStyle name="好_地方配套按人均增幅控制8.30xl" xfId="1862"/>
    <cellStyle name="好_地方配套按人均增幅控制8.30xl 2" xfId="1863"/>
    <cellStyle name="好_地方配套按人均增幅控制8.30xl 2 2" xfId="1864"/>
    <cellStyle name="好_地方配套按人均增幅控制8.30一般预算平均增幅、人均可用财力平均增幅两次控制、社会治安系数调整、案件数调整xl" xfId="1865"/>
    <cellStyle name="好_地方配套按人均增幅控制8.30一般预算平均增幅、人均可用财力平均增幅两次控制、社会治安系数调整、案件数调整xl 2" xfId="1866"/>
    <cellStyle name="好_地方配套按人均增幅控制8.30一般预算平均增幅、人均可用财力平均增幅两次控制、社会治安系数调整、案件数调整xl 2 2" xfId="1867"/>
    <cellStyle name="好_地方配套按人均增幅控制8.31（调整结案率后）xl" xfId="1868"/>
    <cellStyle name="好_地方配套按人均增幅控制8.31（调整结案率后）xl 2" xfId="1869"/>
    <cellStyle name="好_地方配套按人均增幅控制8.31（调整结案率后）xl 2 2" xfId="1870"/>
    <cellStyle name="好_第五部分(才淼、饶永宏）" xfId="1871"/>
    <cellStyle name="好_第五部分(才淼、饶永宏） 2" xfId="1872"/>
    <cellStyle name="好_第五部分(才淼、饶永宏） 2 2" xfId="1873"/>
    <cellStyle name="好_第一部分：综合全" xfId="1874"/>
    <cellStyle name="好_第一部分：综合全 2" xfId="1875"/>
    <cellStyle name="好_第一部分：综合全 2 2" xfId="1876"/>
    <cellStyle name="好_高中教师人数（教育厅1.6日提供）" xfId="1877"/>
    <cellStyle name="好_高中教师人数（教育厅1.6日提供） 2" xfId="1878"/>
    <cellStyle name="好_高中教师人数（教育厅1.6日提供） 2 2" xfId="1879"/>
    <cellStyle name="好_汇总" xfId="1880"/>
    <cellStyle name="好_汇总 2" xfId="1881"/>
    <cellStyle name="好_汇总 2 2" xfId="1882"/>
    <cellStyle name="好_汇总-县级财政报表附表" xfId="1883"/>
    <cellStyle name="好_基础数据分析" xfId="1884"/>
    <cellStyle name="好_基础数据分析 2" xfId="1885"/>
    <cellStyle name="好_基础数据分析 2 2" xfId="1886"/>
    <cellStyle name="好_检验表" xfId="1887"/>
    <cellStyle name="好_检验表 2" xfId="1888"/>
    <cellStyle name="好_检验表 2 2" xfId="1889"/>
    <cellStyle name="好_检验表（调整后）" xfId="1890"/>
    <cellStyle name="好_检验表（调整后） 2" xfId="1891"/>
    <cellStyle name="好_检验表（调整后） 2 2" xfId="1892"/>
    <cellStyle name="好_建行" xfId="1893"/>
    <cellStyle name="好_建行 2" xfId="1894"/>
    <cellStyle name="好_建行 2 2" xfId="1895"/>
    <cellStyle name="好_奖励补助测算5.22测试" xfId="1896"/>
    <cellStyle name="好_奖励补助测算5.22测试 2" xfId="1897"/>
    <cellStyle name="好_奖励补助测算5.22测试 2 2" xfId="1898"/>
    <cellStyle name="好_奖励补助测算5.23新" xfId="1899"/>
    <cellStyle name="好_奖励补助测算5.23新 2" xfId="1900"/>
    <cellStyle name="好_奖励补助测算5.23新 2 2" xfId="1901"/>
    <cellStyle name="好_奖励补助测算5.24冯铸" xfId="1902"/>
    <cellStyle name="好_奖励补助测算5.24冯铸 2" xfId="1903"/>
    <cellStyle name="好_奖励补助测算5.24冯铸 2 2" xfId="1904"/>
    <cellStyle name="好_奖励补助测算7.23" xfId="1905"/>
    <cellStyle name="好_奖励补助测算7.23 2" xfId="1906"/>
    <cellStyle name="好_奖励补助测算7.23 2 2" xfId="1907"/>
    <cellStyle name="好_奖励补助测算7.25" xfId="1908"/>
    <cellStyle name="好_奖励补助测算7.25 (version 1) (version 1)" xfId="1909"/>
    <cellStyle name="好_奖励补助测算7.25 (version 1) (version 1) 2" xfId="1910"/>
    <cellStyle name="好_奖励补助测算7.25 (version 1) (version 1) 2 2" xfId="1911"/>
    <cellStyle name="好_奖励补助测算7.25 2" xfId="1912"/>
    <cellStyle name="好_奖励补助测算7.25 2 2" xfId="1913"/>
    <cellStyle name="好_教师绩效工资测算表（离退休按各地上报数测算）2009年1月1日" xfId="1914"/>
    <cellStyle name="好_教师绩效工资测算表（离退休按各地上报数测算）2009年1月1日 2" xfId="1915"/>
    <cellStyle name="好_教师绩效工资测算表（离退休按各地上报数测算）2009年1月1日 2 2" xfId="1916"/>
    <cellStyle name="好_教育厅提供义务教育及高中教师人数（2009年1月6日）" xfId="1917"/>
    <cellStyle name="好_教育厅提供义务教育及高中教师人数（2009年1月6日） 2" xfId="1918"/>
    <cellStyle name="好_教育厅提供义务教育及高中教师人数（2009年1月6日） 2 2" xfId="1919"/>
    <cellStyle name="好_历年教师人数" xfId="1920"/>
    <cellStyle name="好_历年教师人数 2" xfId="1921"/>
    <cellStyle name="好_历年教师人数 2 2" xfId="1922"/>
    <cellStyle name="好_丽江汇总" xfId="1923"/>
    <cellStyle name="好_丽江汇总 2" xfId="1924"/>
    <cellStyle name="好_丽江汇总 2 2" xfId="1925"/>
    <cellStyle name="好_三季度－表二" xfId="1926"/>
    <cellStyle name="好_三季度－表二 2" xfId="1927"/>
    <cellStyle name="好_三季度－表二 2 2" xfId="1928"/>
    <cellStyle name="好_卫生部门" xfId="1929"/>
    <cellStyle name="好_卫生部门 2" xfId="1930"/>
    <cellStyle name="好_卫生部门 2 2" xfId="1931"/>
    <cellStyle name="好_文体广播部门" xfId="1932"/>
    <cellStyle name="好_文体广播部门 2" xfId="1933"/>
    <cellStyle name="好_文体广播部门 2 2" xfId="1934"/>
    <cellStyle name="好_下半年禁毒办案经费分配2544.3万元" xfId="1935"/>
    <cellStyle name="好_下半年禁毒办案经费分配2544.3万元 2" xfId="1936"/>
    <cellStyle name="好_下半年禁毒办案经费分配2544.3万元 2 2" xfId="1937"/>
    <cellStyle name="好_下半年禁吸戒毒经费1000万元" xfId="1938"/>
    <cellStyle name="好_下半年禁吸戒毒经费1000万元 2" xfId="1939"/>
    <cellStyle name="好_下半年禁吸戒毒经费1000万元 2 2" xfId="1940"/>
    <cellStyle name="好_县公司" xfId="1941"/>
    <cellStyle name="好_县公司 2" xfId="1942"/>
    <cellStyle name="好_县公司 2 2" xfId="1943"/>
    <cellStyle name="好_县级公安机关公用经费标准奖励测算方案（定稿）" xfId="1944"/>
    <cellStyle name="好_县级公安机关公用经费标准奖励测算方案（定稿） 2" xfId="1945"/>
    <cellStyle name="好_县级公安机关公用经费标准奖励测算方案（定稿） 2 2" xfId="1946"/>
    <cellStyle name="好_县级基础数据" xfId="1947"/>
    <cellStyle name="好_县级基础数据 2" xfId="1948"/>
    <cellStyle name="好_县级基础数据 2 2" xfId="1949"/>
    <cellStyle name="好_业务工作量指标" xfId="1950"/>
    <cellStyle name="好_业务工作量指标 2" xfId="1951"/>
    <cellStyle name="好_业务工作量指标 2 2" xfId="1952"/>
    <cellStyle name="好_义务教育阶段教职工人数（教育厅提供最终）" xfId="1953"/>
    <cellStyle name="好_义务教育阶段教职工人数（教育厅提供最终） 2" xfId="1954"/>
    <cellStyle name="好_义务教育阶段教职工人数（教育厅提供最终） 2 2" xfId="1955"/>
    <cellStyle name="好_银行账户情况表_2010年12月" xfId="1956"/>
    <cellStyle name="好_银行账户情况表_2010年12月 2" xfId="1957"/>
    <cellStyle name="好_银行账户情况表_2010年12月 2 2" xfId="1958"/>
    <cellStyle name="好_云南农村义务教育统计表" xfId="1959"/>
    <cellStyle name="好_云南农村义务教育统计表 2" xfId="1960"/>
    <cellStyle name="好_云南农村义务教育统计表 2 2" xfId="1961"/>
    <cellStyle name="好_云南省2008年中小学教师人数统计表" xfId="1962"/>
    <cellStyle name="好_云南省2008年中小学教师人数统计表 2" xfId="1963"/>
    <cellStyle name="好_云南省2008年中小学教师人数统计表 2 2" xfId="1964"/>
    <cellStyle name="好_云南省2008年中小学教职工情况（教育厅提供20090101加工整理）" xfId="1965"/>
    <cellStyle name="好_云南省2008年中小学教职工情况（教育厅提供20090101加工整理） 2" xfId="1966"/>
    <cellStyle name="好_云南省2008年中小学教职工情况（教育厅提供20090101加工整理） 2 2" xfId="1967"/>
    <cellStyle name="好_云南省2008年转移支付测算——州市本级考核部分及政策性测算" xfId="1968"/>
    <cellStyle name="好_云南省2008年转移支付测算——州市本级考核部分及政策性测算 2" xfId="1969"/>
    <cellStyle name="好_云南省2008年转移支付测算——州市本级考核部分及政策性测算 2 2" xfId="1970"/>
    <cellStyle name="好_云南水利电力有限公司" xfId="1971"/>
    <cellStyle name="好_云南水利电力有限公司 2" xfId="1972"/>
    <cellStyle name="好_云南水利电力有限公司 2 2" xfId="1973"/>
    <cellStyle name="好_指标四" xfId="1974"/>
    <cellStyle name="好_指标四 2" xfId="1975"/>
    <cellStyle name="好_指标四 2 2" xfId="1976"/>
    <cellStyle name="好_指标五" xfId="1977"/>
    <cellStyle name="好_指标五 2" xfId="1978"/>
    <cellStyle name="好_指标五 2 2" xfId="1979"/>
    <cellStyle name="后继超链接" xfId="1980"/>
    <cellStyle name="汇总 2" xfId="1981"/>
    <cellStyle name="汇总 2 2" xfId="1982"/>
    <cellStyle name="汇总 2 2 2" xfId="1983"/>
    <cellStyle name="汇总 2 2 3" xfId="1984"/>
    <cellStyle name="汇总 2 2 4" xfId="1985"/>
    <cellStyle name="汇总 2 3" xfId="1986"/>
    <cellStyle name="汇总 2 3 2" xfId="1987"/>
    <cellStyle name="汇总 2 3 3" xfId="1988"/>
    <cellStyle name="汇总 2 3 4" xfId="1989"/>
    <cellStyle name="汇总 2 4" xfId="1990"/>
    <cellStyle name="汇总 2 4 2" xfId="1991"/>
    <cellStyle name="汇总 2 4 3" xfId="1992"/>
    <cellStyle name="汇总 2 4 4" xfId="1993"/>
    <cellStyle name="汇总 2 5" xfId="1994"/>
    <cellStyle name="汇总 2 5 2" xfId="1995"/>
    <cellStyle name="汇总 2 5 3" xfId="1996"/>
    <cellStyle name="汇总 2 5 4" xfId="1997"/>
    <cellStyle name="汇总 2 6" xfId="1998"/>
    <cellStyle name="汇总 2 6 2" xfId="1999"/>
    <cellStyle name="汇总 2 6 3" xfId="2000"/>
    <cellStyle name="汇总 2 6 4" xfId="2001"/>
    <cellStyle name="汇总 2 7" xfId="2002"/>
    <cellStyle name="汇总 2 8" xfId="2003"/>
    <cellStyle name="汇总 2 9" xfId="2004"/>
    <cellStyle name="货币 2" xfId="2005"/>
    <cellStyle name="货币 2 2" xfId="2006"/>
    <cellStyle name="货币 2 2 2" xfId="2007"/>
    <cellStyle name="货币 2 2 2 2" xfId="2008"/>
    <cellStyle name="货币 2 3" xfId="2009"/>
    <cellStyle name="货币 2 3 2" xfId="2010"/>
    <cellStyle name="貨幣 [0]_SGV" xfId="2011"/>
    <cellStyle name="貨幣_SGV" xfId="2012"/>
    <cellStyle name="计算 2" xfId="2013"/>
    <cellStyle name="计算 2 2" xfId="2014"/>
    <cellStyle name="计算 2 2 2" xfId="2015"/>
    <cellStyle name="计算 2 2 3" xfId="2016"/>
    <cellStyle name="计算 2 2 4" xfId="2017"/>
    <cellStyle name="计算 2 3" xfId="2018"/>
    <cellStyle name="计算 2 3 2" xfId="2019"/>
    <cellStyle name="计算 2 3 3" xfId="2020"/>
    <cellStyle name="计算 2 3 4" xfId="2021"/>
    <cellStyle name="计算 2 4" xfId="2022"/>
    <cellStyle name="计算 2 4 2" xfId="2023"/>
    <cellStyle name="计算 2 4 3" xfId="2024"/>
    <cellStyle name="计算 2 4 4" xfId="2025"/>
    <cellStyle name="计算 2 5" xfId="2026"/>
    <cellStyle name="计算 2 5 2" xfId="2027"/>
    <cellStyle name="计算 2 5 3" xfId="2028"/>
    <cellStyle name="计算 2 5 4" xfId="2029"/>
    <cellStyle name="计算 2 6" xfId="2030"/>
    <cellStyle name="计算 2 6 2" xfId="2031"/>
    <cellStyle name="计算 2 6 3" xfId="2032"/>
    <cellStyle name="计算 2 6 4" xfId="2033"/>
    <cellStyle name="计算 2 7" xfId="2034"/>
    <cellStyle name="计算 2 8" xfId="2035"/>
    <cellStyle name="计算 2 9" xfId="2036"/>
    <cellStyle name="检查单元格 2" xfId="2037"/>
    <cellStyle name="检查单元格 2 2" xfId="2038"/>
    <cellStyle name="检查单元格 2 2 2" xfId="2039"/>
    <cellStyle name="解释性文本 2" xfId="2040"/>
    <cellStyle name="解释性文本 2 2" xfId="2041"/>
    <cellStyle name="解释性文本 2 2 2" xfId="2042"/>
    <cellStyle name="借出原因" xfId="2043"/>
    <cellStyle name="警告文本 2" xfId="2044"/>
    <cellStyle name="警告文本 2 2" xfId="2045"/>
    <cellStyle name="警告文本 2 2 2" xfId="2046"/>
    <cellStyle name="链接单元格 2" xfId="2047"/>
    <cellStyle name="链接单元格 2 2" xfId="2048"/>
    <cellStyle name="链接单元格 2 2 2" xfId="2049"/>
    <cellStyle name="霓付 [0]_ +Foil &amp; -FOIL &amp; PAPER" xfId="2050"/>
    <cellStyle name="霓付_ +Foil &amp; -FOIL &amp; PAPER" xfId="2051"/>
    <cellStyle name="烹拳 [0]_ +Foil &amp; -FOIL &amp; PAPER" xfId="2052"/>
    <cellStyle name="烹拳_ +Foil &amp; -FOIL &amp; PAPER" xfId="2053"/>
    <cellStyle name="普通_ 白土" xfId="2054"/>
    <cellStyle name="千分位[0]_ 白土" xfId="2055"/>
    <cellStyle name="千分位_ 白土" xfId="2056"/>
    <cellStyle name="千位[0]_ 方正PC" xfId="2057"/>
    <cellStyle name="千位_ 方正PC" xfId="2058"/>
    <cellStyle name="千位分隔 2" xfId="2059"/>
    <cellStyle name="千位分隔 3" xfId="2060"/>
    <cellStyle name="千位分隔 4" xfId="2061"/>
    <cellStyle name="千位分隔 5" xfId="2062"/>
    <cellStyle name="千位分隔[0] 2" xfId="2063"/>
    <cellStyle name="千位分隔[0] 3" xfId="2064"/>
    <cellStyle name="千位分隔[0] 4" xfId="2065"/>
    <cellStyle name="钎霖_4岿角利" xfId="2066"/>
    <cellStyle name="强调 1" xfId="2067"/>
    <cellStyle name="强调 2" xfId="2068"/>
    <cellStyle name="强调 3" xfId="2069"/>
    <cellStyle name="强调文字颜色 1 2" xfId="2070"/>
    <cellStyle name="强调文字颜色 1 2 2" xfId="2071"/>
    <cellStyle name="强调文字颜色 1 2 2 2" xfId="2072"/>
    <cellStyle name="强调文字颜色 2 2" xfId="2073"/>
    <cellStyle name="强调文字颜色 2 2 2" xfId="2074"/>
    <cellStyle name="强调文字颜色 2 2 2 2" xfId="2075"/>
    <cellStyle name="强调文字颜色 3 2" xfId="2076"/>
    <cellStyle name="强调文字颜色 3 2 2" xfId="2077"/>
    <cellStyle name="强调文字颜色 3 2 2 2" xfId="2078"/>
    <cellStyle name="强调文字颜色 4 2" xfId="2079"/>
    <cellStyle name="强调文字颜色 4 2 2" xfId="2080"/>
    <cellStyle name="强调文字颜色 4 2 2 2" xfId="2081"/>
    <cellStyle name="强调文字颜色 5 2" xfId="2082"/>
    <cellStyle name="强调文字颜色 5 2 2" xfId="2083"/>
    <cellStyle name="强调文字颜色 5 2 2 2" xfId="2084"/>
    <cellStyle name="强调文字颜色 6 2" xfId="2085"/>
    <cellStyle name="强调文字颜色 6 2 2" xfId="2086"/>
    <cellStyle name="强调文字颜色 6 2 2 2" xfId="2087"/>
    <cellStyle name="日期" xfId="2088"/>
    <cellStyle name="商品名称" xfId="2089"/>
    <cellStyle name="适中 2" xfId="2090"/>
    <cellStyle name="适中 2 2" xfId="2091"/>
    <cellStyle name="适中 2 2 2" xfId="2092"/>
    <cellStyle name="输出 2" xfId="2093"/>
    <cellStyle name="输出 2 2" xfId="2094"/>
    <cellStyle name="输出 2 2 2" xfId="2095"/>
    <cellStyle name="输出 2 2 3" xfId="2096"/>
    <cellStyle name="输出 2 2 4" xfId="2097"/>
    <cellStyle name="输出 2 3" xfId="2098"/>
    <cellStyle name="输出 2 3 2" xfId="2099"/>
    <cellStyle name="输出 2 3 3" xfId="2100"/>
    <cellStyle name="输出 2 3 4" xfId="2101"/>
    <cellStyle name="输出 2 4" xfId="2102"/>
    <cellStyle name="输出 2 4 2" xfId="2103"/>
    <cellStyle name="输出 2 4 3" xfId="2104"/>
    <cellStyle name="输出 2 4 4" xfId="2105"/>
    <cellStyle name="输出 2 5" xfId="2106"/>
    <cellStyle name="输出 2 5 2" xfId="2107"/>
    <cellStyle name="输出 2 5 3" xfId="2108"/>
    <cellStyle name="输出 2 5 4" xfId="2109"/>
    <cellStyle name="输出 2 6" xfId="2110"/>
    <cellStyle name="输出 2 6 2" xfId="2111"/>
    <cellStyle name="输出 2 6 3" xfId="2112"/>
    <cellStyle name="输出 2 6 4" xfId="2113"/>
    <cellStyle name="输出 2 7" xfId="2114"/>
    <cellStyle name="输出 2 8" xfId="2115"/>
    <cellStyle name="输出 2 9" xfId="2116"/>
    <cellStyle name="输入 2" xfId="2117"/>
    <cellStyle name="输入 2 2" xfId="2118"/>
    <cellStyle name="输入 2 2 2" xfId="2119"/>
    <cellStyle name="输入 2 2 3" xfId="2120"/>
    <cellStyle name="输入 2 2 4" xfId="2121"/>
    <cellStyle name="输入 2 3" xfId="2122"/>
    <cellStyle name="输入 2 3 2" xfId="2123"/>
    <cellStyle name="输入 2 3 3" xfId="2124"/>
    <cellStyle name="输入 2 3 4" xfId="2125"/>
    <cellStyle name="输入 2 4" xfId="2126"/>
    <cellStyle name="输入 2 4 2" xfId="2127"/>
    <cellStyle name="输入 2 4 3" xfId="2128"/>
    <cellStyle name="输入 2 4 4" xfId="2129"/>
    <cellStyle name="输入 2 5" xfId="2130"/>
    <cellStyle name="输入 2 5 2" xfId="2131"/>
    <cellStyle name="输入 2 5 3" xfId="2132"/>
    <cellStyle name="输入 2 5 4" xfId="2133"/>
    <cellStyle name="输入 2 6" xfId="2134"/>
    <cellStyle name="输入 2 6 2" xfId="2135"/>
    <cellStyle name="输入 2 6 3" xfId="2136"/>
    <cellStyle name="输入 2 6 4" xfId="2137"/>
    <cellStyle name="输入 2 7" xfId="2138"/>
    <cellStyle name="输入 2 8" xfId="2139"/>
    <cellStyle name="输入 2 9" xfId="2140"/>
    <cellStyle name="数量" xfId="2141"/>
    <cellStyle name="数字" xfId="2142"/>
    <cellStyle name="数字 2" xfId="2143"/>
    <cellStyle name="数字 2 2" xfId="2144"/>
    <cellStyle name="数字 2 2 2" xfId="2145"/>
    <cellStyle name="㼿㼿㼿㼿㼿㼿" xfId="2146"/>
    <cellStyle name="㼿㼿㼿㼿㼿㼿㼿㼿㼿㼿㼿?" xfId="2147"/>
    <cellStyle name="未定义" xfId="2148"/>
    <cellStyle name="小数" xfId="2149"/>
    <cellStyle name="小数 2" xfId="2150"/>
    <cellStyle name="小数 2 2" xfId="2151"/>
    <cellStyle name="小数 2 2 2" xfId="2152"/>
    <cellStyle name="样式 1" xfId="2153"/>
    <cellStyle name="一般_SGV" xfId="2154"/>
    <cellStyle name="昗弨_Pacific Region P&amp;L" xfId="2155"/>
    <cellStyle name="寘嬫愗傝 [0.00]_Region Orders (2)" xfId="2156"/>
    <cellStyle name="寘嬫愗傝_Region Orders (2)" xfId="2157"/>
    <cellStyle name="注释 2" xfId="2158"/>
    <cellStyle name="注释 2 2" xfId="2159"/>
    <cellStyle name="注释 2 2 2" xfId="2160"/>
    <cellStyle name="注释 2 2 3" xfId="2161"/>
    <cellStyle name="注释 2 2 4" xfId="2162"/>
    <cellStyle name="注释 2 3" xfId="2163"/>
    <cellStyle name="注释 2 3 2" xfId="2164"/>
    <cellStyle name="注释 2 3 3" xfId="2165"/>
    <cellStyle name="注释 2 3 4" xfId="2166"/>
    <cellStyle name="注释 2 4" xfId="2167"/>
    <cellStyle name="注释 2 4 2" xfId="2168"/>
    <cellStyle name="注释 2 4 3" xfId="2169"/>
    <cellStyle name="注释 2 4 4" xfId="2170"/>
    <cellStyle name="注释 2 5" xfId="2171"/>
    <cellStyle name="注释 2 5 2" xfId="2172"/>
    <cellStyle name="注释 2 5 3" xfId="2173"/>
    <cellStyle name="注释 2 5 4" xfId="2174"/>
    <cellStyle name="注释 2 6" xfId="2175"/>
    <cellStyle name="注释 2 6 2" xfId="2176"/>
    <cellStyle name="注释 2 6 3" xfId="2177"/>
    <cellStyle name="注释 2 6 4" xfId="2178"/>
    <cellStyle name="注释 2 7" xfId="2179"/>
    <cellStyle name="注释 2 8" xfId="2180"/>
    <cellStyle name="注释 2 9" xfId="2181"/>
    <cellStyle name="콤마 [0]_BOILER-CO1" xfId="2182"/>
    <cellStyle name="콤마_BOILER-CO1" xfId="2183"/>
    <cellStyle name="통화 [0]_BOILER-CO1" xfId="2184"/>
    <cellStyle name="통화_BOILER-CO1" xfId="2185"/>
    <cellStyle name="표준_0N-HANDLING " xfId="218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lp/2020/2020&#24180;&#39044;&#31639;/&#21439;&#24066;/3&#27425;/&#65288;&#26412;&#32423;&#65289;2020&#24180;&#22320;&#26041;&#36130;&#25919;&#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Sheet1"/>
      <sheetName val="Sheet2"/>
      <sheetName val="Sheet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本表四"/>
      <sheetName val="本表五"/>
      <sheetName val="表六 (1)"/>
      <sheetName val="表六（2)"/>
      <sheetName val="表七 (1)"/>
      <sheetName val="表七(2)"/>
      <sheetName val="本表八"/>
      <sheetName val="本表九"/>
      <sheetName val="表十"/>
      <sheetName val="本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3"/>
  <sheetViews>
    <sheetView showGridLines="0" showZeros="0" tabSelected="1" workbookViewId="0">
      <selection activeCell="C38" sqref="C38"/>
    </sheetView>
  </sheetViews>
  <sheetFormatPr defaultRowHeight="14.25"/>
  <cols>
    <col min="1" max="1" width="148.375" style="146" customWidth="1"/>
    <col min="2" max="2" width="9" style="146" hidden="1" customWidth="1"/>
    <col min="3" max="16384" width="9" style="146"/>
  </cols>
  <sheetData>
    <row r="1" spans="1:2" ht="36.75" customHeight="1">
      <c r="A1" s="145" t="s">
        <v>0</v>
      </c>
      <c r="B1" s="146" t="s">
        <v>1549</v>
      </c>
    </row>
    <row r="2" spans="1:2" ht="52.5" customHeight="1">
      <c r="A2" s="147"/>
      <c r="B2" s="146" t="s">
        <v>1550</v>
      </c>
    </row>
    <row r="3" spans="1:2" ht="178.5" customHeight="1">
      <c r="A3" s="148" t="s">
        <v>1551</v>
      </c>
      <c r="B3" s="146" t="s">
        <v>1552</v>
      </c>
    </row>
  </sheetData>
  <phoneticPr fontId="2" type="noConversion"/>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pageSetUpPr autoPageBreaks="0"/>
  </sheetPr>
  <dimension ref="A1:AL151"/>
  <sheetViews>
    <sheetView showGridLines="0" showZeros="0" topLeftCell="S22" workbookViewId="0">
      <selection activeCell="W9" sqref="W9"/>
    </sheetView>
  </sheetViews>
  <sheetFormatPr defaultColWidth="5.75" defaultRowHeight="14.25"/>
  <cols>
    <col min="1" max="1" width="20.125" style="292" bestFit="1" customWidth="1"/>
    <col min="2" max="2" width="10.5" style="292" customWidth="1"/>
    <col min="3" max="3" width="11.625" style="292" customWidth="1"/>
    <col min="4" max="4" width="9.25" style="292" customWidth="1"/>
    <col min="5" max="5" width="11.25" style="292" bestFit="1" customWidth="1"/>
    <col min="6" max="6" width="10.25" style="292" bestFit="1" customWidth="1"/>
    <col min="7" max="11" width="9.25" style="292" customWidth="1"/>
    <col min="12" max="12" width="11.25" style="292" bestFit="1" customWidth="1"/>
    <col min="13" max="13" width="9.25" style="292" customWidth="1"/>
    <col min="14" max="14" width="11.25" style="292" bestFit="1" customWidth="1"/>
    <col min="15" max="15" width="9.25" style="292" customWidth="1"/>
    <col min="16" max="16" width="11.75" style="292" bestFit="1" customWidth="1"/>
    <col min="17" max="20" width="9.25" style="292" customWidth="1"/>
    <col min="21" max="21" width="10.875" style="292" customWidth="1"/>
    <col min="22" max="23" width="9.25" style="292" customWidth="1"/>
    <col min="24" max="25" width="11.25" style="292" bestFit="1" customWidth="1"/>
    <col min="26" max="26" width="10.25" style="292" bestFit="1" customWidth="1"/>
    <col min="27" max="27" width="8.125" style="292" bestFit="1" customWidth="1"/>
    <col min="28" max="29" width="11.25" style="292" bestFit="1" customWidth="1"/>
    <col min="30" max="38" width="9.25" style="292" customWidth="1"/>
    <col min="39" max="16384" width="5.75" style="292"/>
  </cols>
  <sheetData>
    <row r="1" spans="1:38">
      <c r="A1" s="291" t="s">
        <v>1501</v>
      </c>
    </row>
    <row r="2" spans="1:38" ht="28.5" customHeight="1">
      <c r="A2" s="407" t="s">
        <v>1502</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38" ht="17.100000000000001" customHeight="1">
      <c r="A3" s="408" t="s">
        <v>32</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row>
    <row r="4" spans="1:38" ht="31.5" customHeight="1">
      <c r="A4" s="409" t="s">
        <v>1400</v>
      </c>
      <c r="B4" s="411" t="s">
        <v>1503</v>
      </c>
      <c r="C4" s="413" t="s">
        <v>1689</v>
      </c>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row>
    <row r="5" spans="1:38" ht="60">
      <c r="A5" s="410"/>
      <c r="B5" s="412"/>
      <c r="C5" s="293" t="s">
        <v>1504</v>
      </c>
      <c r="D5" s="294" t="s">
        <v>1505</v>
      </c>
      <c r="E5" s="295" t="s">
        <v>1506</v>
      </c>
      <c r="F5" s="296" t="s">
        <v>1507</v>
      </c>
      <c r="G5" s="296" t="s">
        <v>1508</v>
      </c>
      <c r="H5" s="296" t="s">
        <v>1509</v>
      </c>
      <c r="I5" s="296" t="s">
        <v>1510</v>
      </c>
      <c r="J5" s="296" t="s">
        <v>1511</v>
      </c>
      <c r="K5" s="296" t="s">
        <v>1512</v>
      </c>
      <c r="L5" s="296" t="s">
        <v>1513</v>
      </c>
      <c r="M5" s="296" t="s">
        <v>1514</v>
      </c>
      <c r="N5" s="296" t="s">
        <v>1515</v>
      </c>
      <c r="O5" s="296" t="s">
        <v>1516</v>
      </c>
      <c r="P5" s="296" t="s">
        <v>1517</v>
      </c>
      <c r="Q5" s="297" t="s">
        <v>1518</v>
      </c>
      <c r="R5" s="297" t="s">
        <v>1519</v>
      </c>
      <c r="S5" s="297" t="s">
        <v>1520</v>
      </c>
      <c r="T5" s="297" t="s">
        <v>1521</v>
      </c>
      <c r="U5" s="297" t="s">
        <v>1522</v>
      </c>
      <c r="V5" s="297" t="s">
        <v>1523</v>
      </c>
      <c r="W5" s="297" t="s">
        <v>1524</v>
      </c>
      <c r="X5" s="297" t="s">
        <v>1525</v>
      </c>
      <c r="Y5" s="297" t="s">
        <v>1526</v>
      </c>
      <c r="Z5" s="297" t="s">
        <v>1527</v>
      </c>
      <c r="AA5" s="297" t="s">
        <v>1528</v>
      </c>
      <c r="AB5" s="297" t="s">
        <v>1529</v>
      </c>
      <c r="AC5" s="297" t="s">
        <v>1530</v>
      </c>
      <c r="AD5" s="297" t="s">
        <v>1531</v>
      </c>
      <c r="AE5" s="297" t="s">
        <v>1532</v>
      </c>
      <c r="AF5" s="297" t="s">
        <v>1533</v>
      </c>
      <c r="AG5" s="297" t="s">
        <v>1534</v>
      </c>
      <c r="AH5" s="297" t="s">
        <v>1535</v>
      </c>
      <c r="AI5" s="297" t="s">
        <v>1536</v>
      </c>
      <c r="AJ5" s="297" t="s">
        <v>1537</v>
      </c>
      <c r="AK5" s="297" t="s">
        <v>1538</v>
      </c>
      <c r="AL5" s="296" t="s">
        <v>1539</v>
      </c>
    </row>
    <row r="6" spans="1:38">
      <c r="A6" s="298" t="s">
        <v>1690</v>
      </c>
      <c r="B6" s="340">
        <v>24618784</v>
      </c>
      <c r="C6" s="341">
        <v>23898989</v>
      </c>
      <c r="D6" s="341">
        <v>193723</v>
      </c>
      <c r="E6" s="341">
        <v>7194000</v>
      </c>
      <c r="F6" s="341">
        <v>921616</v>
      </c>
      <c r="G6" s="341">
        <v>348372</v>
      </c>
      <c r="H6" s="341">
        <v>9200</v>
      </c>
      <c r="I6" s="341">
        <v>95232</v>
      </c>
      <c r="J6" s="341">
        <v>63949</v>
      </c>
      <c r="K6" s="341">
        <v>405200</v>
      </c>
      <c r="L6" s="341">
        <v>3112711</v>
      </c>
      <c r="M6" s="341">
        <v>0</v>
      </c>
      <c r="N6" s="341">
        <v>1241889</v>
      </c>
      <c r="O6" s="341">
        <v>305300</v>
      </c>
      <c r="P6" s="341">
        <v>1048105</v>
      </c>
      <c r="Q6" s="341"/>
      <c r="R6" s="341"/>
      <c r="S6" s="341"/>
      <c r="T6" s="341">
        <v>249300</v>
      </c>
      <c r="U6" s="341">
        <v>950678</v>
      </c>
      <c r="V6" s="341">
        <v>3570</v>
      </c>
      <c r="W6" s="341">
        <v>69000</v>
      </c>
      <c r="X6" s="341">
        <v>2224910</v>
      </c>
      <c r="Y6" s="341">
        <v>1040509</v>
      </c>
      <c r="Z6" s="341">
        <v>128901</v>
      </c>
      <c r="AA6" s="341"/>
      <c r="AB6" s="341">
        <v>2228165</v>
      </c>
      <c r="AC6" s="341">
        <v>1632378</v>
      </c>
      <c r="AD6" s="341"/>
      <c r="AE6" s="341"/>
      <c r="AF6" s="341">
        <v>0</v>
      </c>
      <c r="AG6" s="341">
        <v>0</v>
      </c>
      <c r="AH6" s="341">
        <v>390386</v>
      </c>
      <c r="AI6" s="341">
        <v>41895</v>
      </c>
      <c r="AJ6" s="341">
        <v>0</v>
      </c>
      <c r="AK6" s="337"/>
      <c r="AL6" s="337"/>
    </row>
    <row r="7" spans="1:38">
      <c r="A7" s="298" t="s">
        <v>1691</v>
      </c>
      <c r="B7" s="340">
        <v>8604563</v>
      </c>
      <c r="C7" s="341">
        <v>8571595</v>
      </c>
      <c r="D7" s="341">
        <v>-136079</v>
      </c>
      <c r="E7" s="341">
        <v>4909736</v>
      </c>
      <c r="F7" s="341">
        <v>-276311</v>
      </c>
      <c r="G7" s="341">
        <v>233235</v>
      </c>
      <c r="H7" s="341">
        <v>-195</v>
      </c>
      <c r="I7" s="341">
        <v>28961</v>
      </c>
      <c r="J7" s="341">
        <v>4227</v>
      </c>
      <c r="K7" s="341">
        <v>44</v>
      </c>
      <c r="L7" s="341">
        <v>157686</v>
      </c>
      <c r="M7" s="341">
        <v>0</v>
      </c>
      <c r="N7" s="341">
        <v>1241540</v>
      </c>
      <c r="O7" s="341">
        <v>32014</v>
      </c>
      <c r="P7" s="341">
        <v>81328</v>
      </c>
      <c r="Q7" s="341">
        <v>-43945</v>
      </c>
      <c r="R7" s="341">
        <v>0</v>
      </c>
      <c r="S7" s="341">
        <v>-11959</v>
      </c>
      <c r="T7" s="341">
        <v>127234</v>
      </c>
      <c r="U7" s="341">
        <v>-110981</v>
      </c>
      <c r="V7" s="341">
        <v>716</v>
      </c>
      <c r="W7" s="341">
        <v>15056</v>
      </c>
      <c r="X7" s="341">
        <v>929462</v>
      </c>
      <c r="Y7" s="341">
        <v>119860</v>
      </c>
      <c r="Z7" s="341">
        <v>117310</v>
      </c>
      <c r="AA7" s="341">
        <v>0</v>
      </c>
      <c r="AB7" s="341">
        <v>496928</v>
      </c>
      <c r="AC7" s="341">
        <v>691109</v>
      </c>
      <c r="AD7" s="341">
        <v>-26873</v>
      </c>
      <c r="AE7" s="341">
        <v>-6508</v>
      </c>
      <c r="AF7" s="341">
        <v>0</v>
      </c>
      <c r="AG7" s="341">
        <v>0</v>
      </c>
      <c r="AH7" s="341">
        <v>65671</v>
      </c>
      <c r="AI7" s="341">
        <v>41830</v>
      </c>
      <c r="AJ7" s="341">
        <v>0</v>
      </c>
      <c r="AK7" s="337">
        <v>-3261</v>
      </c>
      <c r="AL7" s="337">
        <v>-106240</v>
      </c>
    </row>
    <row r="8" spans="1:38" s="301" customFormat="1" ht="20.100000000000001" customHeight="1">
      <c r="A8" s="299" t="s">
        <v>1692</v>
      </c>
      <c r="B8" s="340">
        <v>16014221</v>
      </c>
      <c r="C8" s="340">
        <v>15327394</v>
      </c>
      <c r="D8" s="340">
        <v>329802</v>
      </c>
      <c r="E8" s="340">
        <v>2284264</v>
      </c>
      <c r="F8" s="340">
        <v>1197927</v>
      </c>
      <c r="G8" s="340">
        <v>115137</v>
      </c>
      <c r="H8" s="340">
        <v>9395</v>
      </c>
      <c r="I8" s="340">
        <v>66271</v>
      </c>
      <c r="J8" s="340">
        <v>59722</v>
      </c>
      <c r="K8" s="340">
        <v>405156</v>
      </c>
      <c r="L8" s="340">
        <v>2955025</v>
      </c>
      <c r="M8" s="340">
        <v>0</v>
      </c>
      <c r="N8" s="340">
        <v>349</v>
      </c>
      <c r="O8" s="340">
        <v>273286</v>
      </c>
      <c r="P8" s="340">
        <v>966777</v>
      </c>
      <c r="Q8" s="340">
        <v>43945</v>
      </c>
      <c r="R8" s="340">
        <v>0</v>
      </c>
      <c r="S8" s="340">
        <v>11959</v>
      </c>
      <c r="T8" s="340">
        <v>122066</v>
      </c>
      <c r="U8" s="340">
        <v>1061659</v>
      </c>
      <c r="V8" s="340">
        <v>2854</v>
      </c>
      <c r="W8" s="340">
        <v>53944</v>
      </c>
      <c r="X8" s="340">
        <v>1295448</v>
      </c>
      <c r="Y8" s="340">
        <v>920649</v>
      </c>
      <c r="Z8" s="340">
        <v>11591</v>
      </c>
      <c r="AA8" s="340">
        <v>0</v>
      </c>
      <c r="AB8" s="340">
        <v>1731237</v>
      </c>
      <c r="AC8" s="340">
        <v>941269</v>
      </c>
      <c r="AD8" s="340">
        <v>26873</v>
      </c>
      <c r="AE8" s="340">
        <v>6508</v>
      </c>
      <c r="AF8" s="340">
        <v>0</v>
      </c>
      <c r="AG8" s="340">
        <v>0</v>
      </c>
      <c r="AH8" s="340">
        <v>324715</v>
      </c>
      <c r="AI8" s="340">
        <v>65</v>
      </c>
      <c r="AJ8" s="340">
        <v>0</v>
      </c>
      <c r="AK8" s="336">
        <v>3261</v>
      </c>
      <c r="AL8" s="336">
        <v>106240</v>
      </c>
    </row>
    <row r="9" spans="1:38" s="304" customFormat="1" ht="20.100000000000001" customHeight="1">
      <c r="A9" s="302" t="s">
        <v>1704</v>
      </c>
      <c r="B9" s="338">
        <v>367950</v>
      </c>
      <c r="C9" s="338">
        <v>337208</v>
      </c>
      <c r="D9" s="338">
        <v>17783</v>
      </c>
      <c r="E9" s="338">
        <v>22389</v>
      </c>
      <c r="F9" s="338">
        <v>4423</v>
      </c>
      <c r="G9" s="338">
        <v>1011</v>
      </c>
      <c r="H9" s="338">
        <v>0</v>
      </c>
      <c r="I9" s="338">
        <v>13778</v>
      </c>
      <c r="J9" s="338">
        <v>0</v>
      </c>
      <c r="K9" s="338">
        <v>171</v>
      </c>
      <c r="L9" s="338">
        <v>81640</v>
      </c>
      <c r="M9" s="338">
        <v>0</v>
      </c>
      <c r="N9" s="338">
        <v>0</v>
      </c>
      <c r="O9" s="338">
        <v>100</v>
      </c>
      <c r="P9" s="338">
        <v>0</v>
      </c>
      <c r="Q9" s="338">
        <v>5735</v>
      </c>
      <c r="R9" s="338">
        <v>0</v>
      </c>
      <c r="S9" s="338">
        <v>654</v>
      </c>
      <c r="T9" s="338">
        <v>41407</v>
      </c>
      <c r="U9" s="338">
        <v>32829</v>
      </c>
      <c r="V9" s="338">
        <v>334</v>
      </c>
      <c r="W9" s="338">
        <v>3351</v>
      </c>
      <c r="X9" s="338">
        <v>37281</v>
      </c>
      <c r="Y9" s="338">
        <v>56648</v>
      </c>
      <c r="Z9" s="338">
        <v>2209</v>
      </c>
      <c r="AA9" s="338">
        <v>0</v>
      </c>
      <c r="AB9" s="338">
        <v>4368</v>
      </c>
      <c r="AC9" s="338">
        <v>3228</v>
      </c>
      <c r="AD9" s="338">
        <v>255</v>
      </c>
      <c r="AE9" s="338">
        <v>0</v>
      </c>
      <c r="AF9" s="338">
        <v>0</v>
      </c>
      <c r="AG9" s="338">
        <v>0</v>
      </c>
      <c r="AH9" s="338">
        <v>622</v>
      </c>
      <c r="AI9" s="338">
        <v>0</v>
      </c>
      <c r="AJ9" s="338">
        <v>0</v>
      </c>
      <c r="AK9" s="338">
        <v>0</v>
      </c>
      <c r="AL9" s="338">
        <v>6992</v>
      </c>
    </row>
    <row r="10" spans="1:38" s="301" customFormat="1" ht="20.100000000000001" customHeight="1">
      <c r="A10" s="305" t="s">
        <v>1705</v>
      </c>
      <c r="B10" s="339">
        <v>162501</v>
      </c>
      <c r="C10" s="339">
        <v>131759</v>
      </c>
      <c r="D10" s="339">
        <v>-27708</v>
      </c>
      <c r="E10" s="339">
        <v>7844</v>
      </c>
      <c r="F10" s="339">
        <v>57</v>
      </c>
      <c r="G10" s="339">
        <v>-14100</v>
      </c>
      <c r="H10" s="339">
        <v>0</v>
      </c>
      <c r="I10" s="339">
        <v>10057</v>
      </c>
      <c r="J10" s="339">
        <v>0</v>
      </c>
      <c r="K10" s="339">
        <v>0</v>
      </c>
      <c r="L10" s="339">
        <v>32092</v>
      </c>
      <c r="M10" s="339">
        <v>0</v>
      </c>
      <c r="N10" s="339">
        <v>0</v>
      </c>
      <c r="O10" s="339">
        <v>0</v>
      </c>
      <c r="P10" s="339">
        <v>0</v>
      </c>
      <c r="Q10" s="339">
        <v>207</v>
      </c>
      <c r="R10" s="339">
        <v>0</v>
      </c>
      <c r="S10" s="339">
        <v>654</v>
      </c>
      <c r="T10" s="339">
        <v>34744</v>
      </c>
      <c r="U10" s="339">
        <v>16868</v>
      </c>
      <c r="V10" s="339">
        <v>334</v>
      </c>
      <c r="W10" s="339">
        <v>3351</v>
      </c>
      <c r="X10" s="339">
        <v>30384</v>
      </c>
      <c r="Y10" s="339">
        <v>48957</v>
      </c>
      <c r="Z10" s="339">
        <v>2209</v>
      </c>
      <c r="AA10" s="339">
        <v>0</v>
      </c>
      <c r="AB10" s="339">
        <v>4350</v>
      </c>
      <c r="AC10" s="339">
        <v>3228</v>
      </c>
      <c r="AD10" s="339">
        <v>255</v>
      </c>
      <c r="AE10" s="339">
        <v>0</v>
      </c>
      <c r="AF10" s="339">
        <v>0</v>
      </c>
      <c r="AG10" s="339">
        <v>0</v>
      </c>
      <c r="AH10" s="339">
        <v>122</v>
      </c>
      <c r="AI10" s="339">
        <v>0</v>
      </c>
      <c r="AJ10" s="339">
        <v>0</v>
      </c>
      <c r="AK10" s="339">
        <v>0</v>
      </c>
      <c r="AL10" s="339">
        <v>-22146</v>
      </c>
    </row>
    <row r="11" spans="1:38" s="301" customFormat="1" ht="20.100000000000001" customHeight="1">
      <c r="A11" s="305" t="s">
        <v>1706</v>
      </c>
      <c r="B11" s="306">
        <v>205449</v>
      </c>
      <c r="C11" s="306">
        <v>205449</v>
      </c>
      <c r="D11" s="306">
        <v>45491</v>
      </c>
      <c r="E11" s="306">
        <v>14545</v>
      </c>
      <c r="F11" s="306">
        <v>4366</v>
      </c>
      <c r="G11" s="306">
        <v>15111</v>
      </c>
      <c r="H11" s="306">
        <v>0</v>
      </c>
      <c r="I11" s="306">
        <v>3721</v>
      </c>
      <c r="J11" s="306">
        <v>0</v>
      </c>
      <c r="K11" s="306">
        <v>171</v>
      </c>
      <c r="L11" s="306">
        <v>49548</v>
      </c>
      <c r="M11" s="306">
        <v>0</v>
      </c>
      <c r="N11" s="306">
        <v>0</v>
      </c>
      <c r="O11" s="306">
        <v>100</v>
      </c>
      <c r="P11" s="306">
        <v>0</v>
      </c>
      <c r="Q11" s="306">
        <v>5528</v>
      </c>
      <c r="R11" s="306">
        <v>0</v>
      </c>
      <c r="S11" s="306">
        <v>0</v>
      </c>
      <c r="T11" s="306">
        <v>6663</v>
      </c>
      <c r="U11" s="306">
        <v>15961</v>
      </c>
      <c r="V11" s="306">
        <v>0</v>
      </c>
      <c r="W11" s="306">
        <v>0</v>
      </c>
      <c r="X11" s="306">
        <v>6897</v>
      </c>
      <c r="Y11" s="306">
        <v>7691</v>
      </c>
      <c r="Z11" s="306">
        <v>0</v>
      </c>
      <c r="AA11" s="306">
        <v>0</v>
      </c>
      <c r="AB11" s="306">
        <v>18</v>
      </c>
      <c r="AC11" s="306">
        <v>0</v>
      </c>
      <c r="AD11" s="306">
        <v>0</v>
      </c>
      <c r="AE11" s="306">
        <v>0</v>
      </c>
      <c r="AF11" s="306">
        <v>0</v>
      </c>
      <c r="AG11" s="306">
        <v>0</v>
      </c>
      <c r="AH11" s="306">
        <v>500</v>
      </c>
      <c r="AI11" s="306">
        <v>0</v>
      </c>
      <c r="AJ11" s="306">
        <v>0</v>
      </c>
      <c r="AK11" s="306">
        <v>0</v>
      </c>
      <c r="AL11" s="306">
        <v>29138</v>
      </c>
    </row>
    <row r="12" spans="1:38" s="301" customFormat="1" ht="20.100000000000001" customHeight="1">
      <c r="A12" s="332" t="s">
        <v>1694</v>
      </c>
      <c r="B12" s="306">
        <v>42076</v>
      </c>
      <c r="C12" s="306">
        <v>42076</v>
      </c>
      <c r="D12" s="306">
        <v>13364</v>
      </c>
      <c r="E12" s="306">
        <v>2677</v>
      </c>
      <c r="F12" s="306">
        <v>3864</v>
      </c>
      <c r="G12" s="306">
        <v>0</v>
      </c>
      <c r="H12" s="306">
        <v>0</v>
      </c>
      <c r="I12" s="306">
        <v>0</v>
      </c>
      <c r="J12" s="306">
        <v>0</v>
      </c>
      <c r="K12" s="306">
        <v>0</v>
      </c>
      <c r="L12" s="306">
        <v>6801</v>
      </c>
      <c r="M12" s="306">
        <v>0</v>
      </c>
      <c r="N12" s="306">
        <v>0</v>
      </c>
      <c r="O12" s="306">
        <v>0</v>
      </c>
      <c r="P12" s="306">
        <v>0</v>
      </c>
      <c r="Q12" s="306">
        <v>0</v>
      </c>
      <c r="R12" s="306">
        <v>0</v>
      </c>
      <c r="S12" s="306">
        <v>0</v>
      </c>
      <c r="T12" s="306">
        <v>0</v>
      </c>
      <c r="U12" s="306">
        <v>0</v>
      </c>
      <c r="V12" s="306">
        <v>0</v>
      </c>
      <c r="W12" s="306">
        <v>0</v>
      </c>
      <c r="X12" s="306">
        <v>0</v>
      </c>
      <c r="Y12" s="306">
        <v>0</v>
      </c>
      <c r="Z12" s="306">
        <v>0</v>
      </c>
      <c r="AA12" s="306">
        <v>0</v>
      </c>
      <c r="AB12" s="306">
        <v>0</v>
      </c>
      <c r="AC12" s="306">
        <v>0</v>
      </c>
      <c r="AD12" s="306">
        <v>0</v>
      </c>
      <c r="AE12" s="306">
        <v>0</v>
      </c>
      <c r="AF12" s="306">
        <v>0</v>
      </c>
      <c r="AG12" s="306">
        <v>0</v>
      </c>
      <c r="AH12" s="306">
        <v>0</v>
      </c>
      <c r="AI12" s="306">
        <v>0</v>
      </c>
      <c r="AJ12" s="306">
        <v>0</v>
      </c>
      <c r="AK12" s="306">
        <v>0</v>
      </c>
      <c r="AL12" s="306">
        <v>15370</v>
      </c>
    </row>
    <row r="13" spans="1:38" s="301" customFormat="1" ht="20.100000000000001" customHeight="1">
      <c r="A13" s="332" t="s">
        <v>1695</v>
      </c>
      <c r="B13" s="306">
        <v>40684</v>
      </c>
      <c r="C13" s="306">
        <v>40684</v>
      </c>
      <c r="D13" s="306">
        <v>6435</v>
      </c>
      <c r="E13" s="306">
        <v>1623</v>
      </c>
      <c r="F13" s="306">
        <v>1</v>
      </c>
      <c r="G13" s="306"/>
      <c r="H13" s="306"/>
      <c r="I13" s="306">
        <v>200</v>
      </c>
      <c r="J13" s="306"/>
      <c r="K13" s="306">
        <v>171</v>
      </c>
      <c r="L13" s="306">
        <v>10325</v>
      </c>
      <c r="M13" s="306"/>
      <c r="N13" s="306"/>
      <c r="O13" s="306"/>
      <c r="P13" s="306"/>
      <c r="Q13" s="306"/>
      <c r="R13" s="306"/>
      <c r="S13" s="306"/>
      <c r="T13" s="306">
        <v>3475</v>
      </c>
      <c r="U13" s="306">
        <v>4128</v>
      </c>
      <c r="V13" s="306"/>
      <c r="W13" s="306"/>
      <c r="X13" s="306">
        <v>4500</v>
      </c>
      <c r="Y13" s="306">
        <v>3759</v>
      </c>
      <c r="Z13" s="306"/>
      <c r="AA13" s="306"/>
      <c r="AB13" s="306"/>
      <c r="AC13" s="306"/>
      <c r="AD13" s="306"/>
      <c r="AE13" s="306"/>
      <c r="AF13" s="306"/>
      <c r="AG13" s="306"/>
      <c r="AH13" s="306"/>
      <c r="AI13" s="306"/>
      <c r="AJ13" s="306"/>
      <c r="AK13" s="306"/>
      <c r="AL13" s="306">
        <v>6067</v>
      </c>
    </row>
    <row r="14" spans="1:38" s="301" customFormat="1" ht="20.100000000000001" customHeight="1">
      <c r="A14" s="332" t="s">
        <v>1696</v>
      </c>
      <c r="B14" s="306">
        <v>39574</v>
      </c>
      <c r="C14" s="306">
        <v>39574</v>
      </c>
      <c r="D14" s="306">
        <v>5919</v>
      </c>
      <c r="E14" s="306">
        <v>3918</v>
      </c>
      <c r="F14" s="306">
        <v>3</v>
      </c>
      <c r="G14" s="306">
        <v>400</v>
      </c>
      <c r="H14" s="306">
        <v>0</v>
      </c>
      <c r="I14" s="306">
        <v>421</v>
      </c>
      <c r="J14" s="306">
        <v>0</v>
      </c>
      <c r="K14" s="306">
        <v>0</v>
      </c>
      <c r="L14" s="306">
        <v>9805</v>
      </c>
      <c r="M14" s="306">
        <v>0</v>
      </c>
      <c r="N14" s="306">
        <v>0</v>
      </c>
      <c r="O14" s="306">
        <v>25</v>
      </c>
      <c r="P14" s="306">
        <v>0</v>
      </c>
      <c r="Q14" s="306">
        <v>5528</v>
      </c>
      <c r="R14" s="306">
        <v>0</v>
      </c>
      <c r="S14" s="306">
        <v>0</v>
      </c>
      <c r="T14" s="306">
        <v>3188</v>
      </c>
      <c r="U14" s="306">
        <v>3538</v>
      </c>
      <c r="V14" s="306">
        <v>0</v>
      </c>
      <c r="W14" s="306">
        <v>0</v>
      </c>
      <c r="X14" s="306">
        <v>2397</v>
      </c>
      <c r="Y14" s="306">
        <v>3932</v>
      </c>
      <c r="Z14" s="306">
        <v>0</v>
      </c>
      <c r="AA14" s="306">
        <v>0</v>
      </c>
      <c r="AB14" s="306">
        <v>0</v>
      </c>
      <c r="AC14" s="306">
        <v>0</v>
      </c>
      <c r="AD14" s="306">
        <v>0</v>
      </c>
      <c r="AE14" s="306">
        <v>0</v>
      </c>
      <c r="AF14" s="306">
        <v>0</v>
      </c>
      <c r="AG14" s="306">
        <v>0</v>
      </c>
      <c r="AH14" s="306">
        <v>500</v>
      </c>
      <c r="AI14" s="306">
        <v>0</v>
      </c>
      <c r="AJ14" s="306">
        <v>0</v>
      </c>
      <c r="AK14" s="306">
        <v>0</v>
      </c>
      <c r="AL14" s="306">
        <v>0</v>
      </c>
    </row>
    <row r="15" spans="1:38" s="301" customFormat="1" ht="20.100000000000001" customHeight="1">
      <c r="A15" s="332" t="s">
        <v>1697</v>
      </c>
      <c r="B15" s="306">
        <v>19393</v>
      </c>
      <c r="C15" s="306">
        <v>19393</v>
      </c>
      <c r="D15" s="306">
        <v>5028</v>
      </c>
      <c r="E15" s="306">
        <v>2128</v>
      </c>
      <c r="F15" s="306">
        <v>89</v>
      </c>
      <c r="G15" s="306">
        <v>300</v>
      </c>
      <c r="H15" s="306"/>
      <c r="I15" s="306">
        <v>422</v>
      </c>
      <c r="J15" s="306"/>
      <c r="K15" s="306"/>
      <c r="L15" s="306">
        <v>4202</v>
      </c>
      <c r="M15" s="306"/>
      <c r="N15" s="306"/>
      <c r="O15" s="306"/>
      <c r="P15" s="306"/>
      <c r="Q15" s="306"/>
      <c r="R15" s="306"/>
      <c r="S15" s="306"/>
      <c r="T15" s="306"/>
      <c r="U15" s="306">
        <v>4244</v>
      </c>
      <c r="V15" s="306"/>
      <c r="W15" s="306"/>
      <c r="X15" s="306"/>
      <c r="Y15" s="306"/>
      <c r="Z15" s="306"/>
      <c r="AA15" s="306"/>
      <c r="AB15" s="306"/>
      <c r="AC15" s="306"/>
      <c r="AD15" s="306"/>
      <c r="AE15" s="306"/>
      <c r="AF15" s="306"/>
      <c r="AG15" s="306"/>
      <c r="AH15" s="306"/>
      <c r="AI15" s="306"/>
      <c r="AJ15" s="306"/>
      <c r="AK15" s="306"/>
      <c r="AL15" s="306">
        <v>2980</v>
      </c>
    </row>
    <row r="16" spans="1:38" s="304" customFormat="1" ht="20.100000000000001" customHeight="1">
      <c r="A16" s="332" t="s">
        <v>1698</v>
      </c>
      <c r="B16" s="306">
        <v>12169</v>
      </c>
      <c r="C16" s="306">
        <v>12169</v>
      </c>
      <c r="D16" s="306">
        <v>3412</v>
      </c>
      <c r="E16" s="306">
        <v>986</v>
      </c>
      <c r="F16" s="306">
        <v>28</v>
      </c>
      <c r="G16" s="306">
        <v>230</v>
      </c>
      <c r="H16" s="306">
        <v>0</v>
      </c>
      <c r="I16" s="306">
        <v>557</v>
      </c>
      <c r="J16" s="306">
        <v>0</v>
      </c>
      <c r="K16" s="306">
        <v>0</v>
      </c>
      <c r="L16" s="306">
        <v>2927</v>
      </c>
      <c r="M16" s="306">
        <v>0</v>
      </c>
      <c r="N16" s="306">
        <v>0</v>
      </c>
      <c r="O16" s="306">
        <v>75</v>
      </c>
      <c r="P16" s="306">
        <v>0</v>
      </c>
      <c r="Q16" s="306">
        <v>0</v>
      </c>
      <c r="R16" s="306">
        <v>0</v>
      </c>
      <c r="S16" s="306">
        <v>0</v>
      </c>
      <c r="T16" s="306">
        <v>0</v>
      </c>
      <c r="U16" s="306">
        <v>23</v>
      </c>
      <c r="V16" s="306">
        <v>0</v>
      </c>
      <c r="W16" s="306">
        <v>0</v>
      </c>
      <c r="X16" s="306">
        <v>0</v>
      </c>
      <c r="Y16" s="306">
        <v>0</v>
      </c>
      <c r="Z16" s="306">
        <v>0</v>
      </c>
      <c r="AA16" s="306">
        <v>0</v>
      </c>
      <c r="AB16" s="306">
        <v>0</v>
      </c>
      <c r="AC16" s="306">
        <v>0</v>
      </c>
      <c r="AD16" s="306">
        <v>0</v>
      </c>
      <c r="AE16" s="306">
        <v>0</v>
      </c>
      <c r="AF16" s="306">
        <v>0</v>
      </c>
      <c r="AG16" s="306">
        <v>0</v>
      </c>
      <c r="AH16" s="306">
        <v>0</v>
      </c>
      <c r="AI16" s="306">
        <v>0</v>
      </c>
      <c r="AJ16" s="306">
        <v>0</v>
      </c>
      <c r="AK16" s="306">
        <v>0</v>
      </c>
      <c r="AL16" s="306">
        <v>3931</v>
      </c>
    </row>
    <row r="17" spans="1:38" s="301" customFormat="1" ht="20.100000000000001" customHeight="1">
      <c r="A17" s="332" t="s">
        <v>1699</v>
      </c>
      <c r="B17" s="306">
        <v>5087</v>
      </c>
      <c r="C17" s="306">
        <v>5087</v>
      </c>
      <c r="D17" s="306">
        <v>1415</v>
      </c>
      <c r="E17" s="306">
        <v>672</v>
      </c>
      <c r="F17" s="306">
        <v>5</v>
      </c>
      <c r="G17" s="306"/>
      <c r="H17" s="306"/>
      <c r="I17" s="306">
        <v>399</v>
      </c>
      <c r="J17" s="306"/>
      <c r="K17" s="306"/>
      <c r="L17" s="306">
        <v>2415</v>
      </c>
      <c r="M17" s="306"/>
      <c r="N17" s="306"/>
      <c r="O17" s="306"/>
      <c r="P17" s="306"/>
      <c r="Q17" s="306"/>
      <c r="R17" s="306"/>
      <c r="S17" s="306"/>
      <c r="T17" s="306"/>
      <c r="U17" s="306"/>
      <c r="V17" s="306"/>
      <c r="W17" s="306"/>
      <c r="X17" s="306"/>
      <c r="Y17" s="306"/>
      <c r="Z17" s="306"/>
      <c r="AA17" s="306"/>
      <c r="AB17" s="306">
        <v>18</v>
      </c>
      <c r="AC17" s="306"/>
      <c r="AD17" s="306"/>
      <c r="AE17" s="306"/>
      <c r="AF17" s="306"/>
      <c r="AG17" s="306"/>
      <c r="AH17" s="306"/>
      <c r="AI17" s="306"/>
      <c r="AJ17" s="306"/>
      <c r="AK17" s="306"/>
      <c r="AL17" s="306">
        <v>163</v>
      </c>
    </row>
    <row r="18" spans="1:38" s="301" customFormat="1" ht="20.100000000000001" customHeight="1">
      <c r="A18" s="332" t="s">
        <v>1700</v>
      </c>
      <c r="B18" s="306">
        <v>13711</v>
      </c>
      <c r="C18" s="306">
        <v>13711</v>
      </c>
      <c r="D18" s="306">
        <v>4054</v>
      </c>
      <c r="E18" s="306">
        <v>669</v>
      </c>
      <c r="F18" s="306">
        <v>105</v>
      </c>
      <c r="G18" s="306">
        <v>6010</v>
      </c>
      <c r="H18" s="306">
        <v>0</v>
      </c>
      <c r="I18" s="306">
        <v>0</v>
      </c>
      <c r="J18" s="306">
        <v>0</v>
      </c>
      <c r="K18" s="306">
        <v>0</v>
      </c>
      <c r="L18" s="306">
        <v>2870</v>
      </c>
      <c r="M18" s="306">
        <v>0</v>
      </c>
      <c r="N18" s="306">
        <v>0</v>
      </c>
      <c r="O18" s="306">
        <v>0</v>
      </c>
      <c r="P18" s="306">
        <v>0</v>
      </c>
      <c r="Q18" s="306">
        <v>0</v>
      </c>
      <c r="R18" s="306">
        <v>0</v>
      </c>
      <c r="S18" s="306">
        <v>0</v>
      </c>
      <c r="T18" s="306">
        <v>0</v>
      </c>
      <c r="U18" s="306">
        <v>0</v>
      </c>
      <c r="V18" s="306">
        <v>0</v>
      </c>
      <c r="W18" s="306">
        <v>0</v>
      </c>
      <c r="X18" s="306">
        <v>0</v>
      </c>
      <c r="Y18" s="306">
        <v>0</v>
      </c>
      <c r="Z18" s="306">
        <v>0</v>
      </c>
      <c r="AA18" s="306">
        <v>0</v>
      </c>
      <c r="AB18" s="306">
        <v>0</v>
      </c>
      <c r="AC18" s="306">
        <v>0</v>
      </c>
      <c r="AD18" s="306">
        <v>0</v>
      </c>
      <c r="AE18" s="306">
        <v>0</v>
      </c>
      <c r="AF18" s="306">
        <v>0</v>
      </c>
      <c r="AG18" s="306">
        <v>0</v>
      </c>
      <c r="AH18" s="306">
        <v>0</v>
      </c>
      <c r="AI18" s="306">
        <v>0</v>
      </c>
      <c r="AJ18" s="306">
        <v>0</v>
      </c>
      <c r="AK18" s="306">
        <v>0</v>
      </c>
      <c r="AL18" s="306">
        <v>3</v>
      </c>
    </row>
    <row r="19" spans="1:38" s="301" customFormat="1" ht="20.100000000000001" customHeight="1">
      <c r="A19" s="332" t="s">
        <v>1701</v>
      </c>
      <c r="B19" s="306">
        <v>30755</v>
      </c>
      <c r="C19" s="306">
        <v>30755</v>
      </c>
      <c r="D19" s="306">
        <v>3864</v>
      </c>
      <c r="E19" s="306">
        <v>1872</v>
      </c>
      <c r="F19" s="306">
        <v>271</v>
      </c>
      <c r="G19" s="306">
        <v>8171</v>
      </c>
      <c r="H19" s="306">
        <v>0</v>
      </c>
      <c r="I19" s="306">
        <v>1722</v>
      </c>
      <c r="J19" s="306">
        <v>0</v>
      </c>
      <c r="K19" s="306">
        <v>0</v>
      </c>
      <c r="L19" s="306">
        <v>10203</v>
      </c>
      <c r="M19" s="306">
        <v>0</v>
      </c>
      <c r="N19" s="306">
        <v>0</v>
      </c>
      <c r="O19" s="306">
        <v>0</v>
      </c>
      <c r="P19" s="306">
        <v>0</v>
      </c>
      <c r="Q19" s="306">
        <v>0</v>
      </c>
      <c r="R19" s="306">
        <v>0</v>
      </c>
      <c r="S19" s="306">
        <v>0</v>
      </c>
      <c r="T19" s="306">
        <v>0</v>
      </c>
      <c r="U19" s="306">
        <v>4028</v>
      </c>
      <c r="V19" s="306">
        <v>0</v>
      </c>
      <c r="W19" s="306">
        <v>0</v>
      </c>
      <c r="X19" s="306">
        <v>0</v>
      </c>
      <c r="Y19" s="306">
        <v>0</v>
      </c>
      <c r="Z19" s="306">
        <v>0</v>
      </c>
      <c r="AA19" s="306">
        <v>0</v>
      </c>
      <c r="AB19" s="306">
        <v>0</v>
      </c>
      <c r="AC19" s="306">
        <v>0</v>
      </c>
      <c r="AD19" s="306">
        <v>0</v>
      </c>
      <c r="AE19" s="306">
        <v>0</v>
      </c>
      <c r="AF19" s="306">
        <v>0</v>
      </c>
      <c r="AG19" s="306">
        <v>0</v>
      </c>
      <c r="AH19" s="306">
        <v>0</v>
      </c>
      <c r="AI19" s="306">
        <v>0</v>
      </c>
      <c r="AJ19" s="306">
        <v>0</v>
      </c>
      <c r="AK19" s="306">
        <v>0</v>
      </c>
      <c r="AL19" s="306">
        <v>624</v>
      </c>
    </row>
    <row r="20" spans="1:38" s="301" customFormat="1" ht="20.100000000000001" customHeight="1">
      <c r="A20" s="332" t="s">
        <v>1702</v>
      </c>
      <c r="B20" s="306">
        <v>2000</v>
      </c>
      <c r="C20" s="306">
        <v>2000</v>
      </c>
      <c r="D20" s="306">
        <v>2000</v>
      </c>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row>
    <row r="21" spans="1:38" s="304" customFormat="1" ht="20.100000000000001" customHeight="1">
      <c r="A21" s="118" t="s">
        <v>1567</v>
      </c>
      <c r="B21" s="303">
        <v>115319</v>
      </c>
      <c r="C21" s="303">
        <v>113122</v>
      </c>
      <c r="D21" s="303">
        <v>5300</v>
      </c>
      <c r="E21" s="303">
        <v>4983</v>
      </c>
      <c r="F21" s="303">
        <v>64</v>
      </c>
      <c r="G21" s="303"/>
      <c r="H21" s="303"/>
      <c r="I21" s="303">
        <v>31866</v>
      </c>
      <c r="J21" s="303"/>
      <c r="K21" s="303"/>
      <c r="L21" s="303">
        <v>19996</v>
      </c>
      <c r="M21" s="303"/>
      <c r="N21" s="303"/>
      <c r="O21" s="303"/>
      <c r="P21" s="303"/>
      <c r="Q21" s="303">
        <v>458</v>
      </c>
      <c r="R21" s="303"/>
      <c r="S21" s="303">
        <v>245</v>
      </c>
      <c r="T21" s="303">
        <v>882</v>
      </c>
      <c r="U21" s="303">
        <v>12740</v>
      </c>
      <c r="V21" s="303">
        <v>313</v>
      </c>
      <c r="W21" s="303">
        <v>1773</v>
      </c>
      <c r="X21" s="303">
        <v>6318</v>
      </c>
      <c r="Y21" s="303">
        <v>8559</v>
      </c>
      <c r="Z21" s="303">
        <v>13</v>
      </c>
      <c r="AA21" s="303"/>
      <c r="AB21" s="303">
        <v>10249</v>
      </c>
      <c r="AC21" s="303">
        <v>378</v>
      </c>
      <c r="AD21" s="303">
        <v>28</v>
      </c>
      <c r="AE21" s="303"/>
      <c r="AF21" s="303"/>
      <c r="AG21" s="303"/>
      <c r="AH21" s="303">
        <v>8957</v>
      </c>
      <c r="AI21" s="303"/>
      <c r="AJ21" s="303"/>
      <c r="AK21" s="303"/>
      <c r="AL21" s="303"/>
    </row>
    <row r="22" spans="1:38" s="301" customFormat="1" ht="20.100000000000001" customHeight="1">
      <c r="A22" s="139" t="s">
        <v>1605</v>
      </c>
      <c r="B22" s="306">
        <v>-92361</v>
      </c>
      <c r="C22" s="306">
        <v>-93215</v>
      </c>
      <c r="D22" s="306">
        <v>3044</v>
      </c>
      <c r="E22" s="306">
        <v>-161847</v>
      </c>
      <c r="F22" s="306">
        <v>0</v>
      </c>
      <c r="G22" s="306">
        <v>-35</v>
      </c>
      <c r="H22" s="306">
        <v>0</v>
      </c>
      <c r="I22" s="306">
        <v>28003</v>
      </c>
      <c r="J22" s="306">
        <v>0</v>
      </c>
      <c r="K22" s="306">
        <v>0</v>
      </c>
      <c r="L22" s="306">
        <v>11775</v>
      </c>
      <c r="M22" s="306">
        <v>0</v>
      </c>
      <c r="N22" s="306">
        <v>0</v>
      </c>
      <c r="O22" s="306">
        <v>0</v>
      </c>
      <c r="P22" s="306">
        <v>0</v>
      </c>
      <c r="Q22" s="306">
        <v>300</v>
      </c>
      <c r="R22" s="306">
        <v>0</v>
      </c>
      <c r="S22" s="306">
        <v>245</v>
      </c>
      <c r="T22" s="306">
        <v>808</v>
      </c>
      <c r="U22" s="306">
        <v>3536</v>
      </c>
      <c r="V22" s="306">
        <v>300</v>
      </c>
      <c r="W22" s="306">
        <v>1473</v>
      </c>
      <c r="X22" s="306">
        <v>4600</v>
      </c>
      <c r="Y22" s="306">
        <v>5983</v>
      </c>
      <c r="Z22" s="306">
        <v>13</v>
      </c>
      <c r="AA22" s="306">
        <v>0</v>
      </c>
      <c r="AB22" s="306">
        <v>8149</v>
      </c>
      <c r="AC22" s="306">
        <v>378</v>
      </c>
      <c r="AD22" s="306">
        <v>28</v>
      </c>
      <c r="AE22" s="306">
        <v>0</v>
      </c>
      <c r="AF22" s="306">
        <v>0</v>
      </c>
      <c r="AG22" s="306">
        <v>0</v>
      </c>
      <c r="AH22" s="306">
        <v>72</v>
      </c>
      <c r="AI22" s="306">
        <v>0</v>
      </c>
      <c r="AJ22" s="306">
        <v>0</v>
      </c>
      <c r="AK22" s="306">
        <v>0</v>
      </c>
      <c r="AL22" s="306">
        <v>-40</v>
      </c>
    </row>
    <row r="23" spans="1:38" s="301" customFormat="1" ht="20.100000000000001" customHeight="1">
      <c r="A23" s="139" t="s">
        <v>1606</v>
      </c>
      <c r="B23" s="306">
        <v>207680</v>
      </c>
      <c r="C23" s="306">
        <v>206337</v>
      </c>
      <c r="D23" s="306">
        <v>2256</v>
      </c>
      <c r="E23" s="306">
        <v>166830</v>
      </c>
      <c r="F23" s="306">
        <v>64</v>
      </c>
      <c r="G23" s="306">
        <v>35</v>
      </c>
      <c r="H23" s="306">
        <v>0</v>
      </c>
      <c r="I23" s="306">
        <v>3863</v>
      </c>
      <c r="J23" s="306">
        <v>0</v>
      </c>
      <c r="K23" s="306">
        <v>0</v>
      </c>
      <c r="L23" s="306">
        <v>8221</v>
      </c>
      <c r="M23" s="306">
        <v>0</v>
      </c>
      <c r="N23" s="306">
        <v>0</v>
      </c>
      <c r="O23" s="306">
        <v>0</v>
      </c>
      <c r="P23" s="306">
        <v>0</v>
      </c>
      <c r="Q23" s="306">
        <v>158</v>
      </c>
      <c r="R23" s="306">
        <v>0</v>
      </c>
      <c r="S23" s="306">
        <v>0</v>
      </c>
      <c r="T23" s="306">
        <v>74</v>
      </c>
      <c r="U23" s="306">
        <v>9204</v>
      </c>
      <c r="V23" s="306">
        <v>13</v>
      </c>
      <c r="W23" s="306">
        <v>300</v>
      </c>
      <c r="X23" s="306">
        <v>1718</v>
      </c>
      <c r="Y23" s="306">
        <v>2576</v>
      </c>
      <c r="Z23" s="306">
        <v>0</v>
      </c>
      <c r="AA23" s="306">
        <v>0</v>
      </c>
      <c r="AB23" s="306">
        <v>2100</v>
      </c>
      <c r="AC23" s="306">
        <v>0</v>
      </c>
      <c r="AD23" s="306">
        <v>0</v>
      </c>
      <c r="AE23" s="306">
        <v>0</v>
      </c>
      <c r="AF23" s="306">
        <v>0</v>
      </c>
      <c r="AG23" s="306">
        <v>0</v>
      </c>
      <c r="AH23" s="306">
        <v>8885</v>
      </c>
      <c r="AI23" s="306">
        <v>0</v>
      </c>
      <c r="AJ23" s="306">
        <v>0</v>
      </c>
      <c r="AK23" s="306">
        <v>0</v>
      </c>
      <c r="AL23" s="306">
        <v>40</v>
      </c>
    </row>
    <row r="24" spans="1:38" s="301" customFormat="1" ht="20.100000000000001" customHeight="1">
      <c r="A24" s="139" t="s">
        <v>1607</v>
      </c>
      <c r="B24" s="306">
        <v>86645</v>
      </c>
      <c r="C24" s="306">
        <v>85454</v>
      </c>
      <c r="D24" s="306">
        <v>1179</v>
      </c>
      <c r="E24" s="306">
        <v>72994</v>
      </c>
      <c r="F24" s="306">
        <v>44</v>
      </c>
      <c r="G24" s="306">
        <v>35</v>
      </c>
      <c r="H24" s="306">
        <v>0</v>
      </c>
      <c r="I24" s="306">
        <v>0</v>
      </c>
      <c r="J24" s="306">
        <v>0</v>
      </c>
      <c r="K24" s="306">
        <v>0</v>
      </c>
      <c r="L24" s="306">
        <v>4124</v>
      </c>
      <c r="M24" s="306">
        <v>0</v>
      </c>
      <c r="N24" s="306">
        <v>0</v>
      </c>
      <c r="O24" s="306">
        <v>0</v>
      </c>
      <c r="P24" s="306">
        <v>0</v>
      </c>
      <c r="Q24" s="306">
        <v>12</v>
      </c>
      <c r="R24" s="306">
        <v>0</v>
      </c>
      <c r="S24" s="306">
        <v>0</v>
      </c>
      <c r="T24" s="306">
        <v>34</v>
      </c>
      <c r="U24" s="306">
        <v>3355</v>
      </c>
      <c r="V24" s="306">
        <v>4</v>
      </c>
      <c r="W24" s="306">
        <v>52</v>
      </c>
      <c r="X24" s="306">
        <v>1205</v>
      </c>
      <c r="Y24" s="306">
        <v>1320</v>
      </c>
      <c r="Z24" s="306">
        <v>0</v>
      </c>
      <c r="AA24" s="306">
        <v>0</v>
      </c>
      <c r="AB24" s="306">
        <v>1096</v>
      </c>
      <c r="AC24" s="306">
        <v>0</v>
      </c>
      <c r="AD24" s="306">
        <v>0</v>
      </c>
      <c r="AE24" s="306">
        <v>0</v>
      </c>
      <c r="AF24" s="306">
        <v>0</v>
      </c>
      <c r="AG24" s="306">
        <v>0</v>
      </c>
      <c r="AH24" s="306">
        <v>0</v>
      </c>
      <c r="AI24" s="306">
        <v>0</v>
      </c>
      <c r="AJ24" s="306">
        <v>0</v>
      </c>
      <c r="AK24" s="306">
        <v>0</v>
      </c>
      <c r="AL24" s="306">
        <v>0</v>
      </c>
    </row>
    <row r="25" spans="1:38" s="301" customFormat="1" ht="20.100000000000001" customHeight="1">
      <c r="A25" s="139" t="s">
        <v>1568</v>
      </c>
      <c r="B25" s="306">
        <v>22677</v>
      </c>
      <c r="C25" s="306">
        <v>22637</v>
      </c>
      <c r="D25" s="306">
        <v>634</v>
      </c>
      <c r="E25" s="306">
        <v>5585</v>
      </c>
      <c r="F25" s="306">
        <v>0</v>
      </c>
      <c r="G25" s="306">
        <v>0</v>
      </c>
      <c r="H25" s="306">
        <v>0</v>
      </c>
      <c r="I25" s="306">
        <v>3863</v>
      </c>
      <c r="J25" s="306">
        <v>0</v>
      </c>
      <c r="K25" s="306">
        <v>0</v>
      </c>
      <c r="L25" s="306">
        <v>1465</v>
      </c>
      <c r="M25" s="306">
        <v>0</v>
      </c>
      <c r="N25" s="306">
        <v>0</v>
      </c>
      <c r="O25" s="306">
        <v>0</v>
      </c>
      <c r="P25" s="306">
        <v>0</v>
      </c>
      <c r="Q25" s="306">
        <v>66</v>
      </c>
      <c r="R25" s="306">
        <v>0</v>
      </c>
      <c r="S25" s="306">
        <v>0</v>
      </c>
      <c r="T25" s="306">
        <v>10</v>
      </c>
      <c r="U25" s="306">
        <v>1633</v>
      </c>
      <c r="V25" s="306">
        <v>3</v>
      </c>
      <c r="W25" s="306">
        <v>120</v>
      </c>
      <c r="X25" s="306">
        <v>285</v>
      </c>
      <c r="Y25" s="306">
        <v>633</v>
      </c>
      <c r="Z25" s="306">
        <v>0</v>
      </c>
      <c r="AA25" s="306">
        <v>0</v>
      </c>
      <c r="AB25" s="306">
        <v>292</v>
      </c>
      <c r="AC25" s="306">
        <v>0</v>
      </c>
      <c r="AD25" s="306">
        <v>0</v>
      </c>
      <c r="AE25" s="306">
        <v>0</v>
      </c>
      <c r="AF25" s="306">
        <v>0</v>
      </c>
      <c r="AG25" s="306">
        <v>0</v>
      </c>
      <c r="AH25" s="306">
        <v>8008</v>
      </c>
      <c r="AI25" s="306">
        <v>0</v>
      </c>
      <c r="AJ25" s="306">
        <v>0</v>
      </c>
      <c r="AK25" s="306">
        <v>0</v>
      </c>
      <c r="AL25" s="306">
        <v>40</v>
      </c>
    </row>
    <row r="26" spans="1:38" s="301" customFormat="1" ht="20.100000000000001" customHeight="1">
      <c r="A26" s="139" t="s">
        <v>1608</v>
      </c>
      <c r="B26" s="306">
        <v>62642</v>
      </c>
      <c r="C26" s="306">
        <v>62561</v>
      </c>
      <c r="D26" s="306">
        <v>389</v>
      </c>
      <c r="E26" s="306">
        <v>54256</v>
      </c>
      <c r="F26" s="306">
        <v>0</v>
      </c>
      <c r="G26" s="306">
        <v>0</v>
      </c>
      <c r="H26" s="306">
        <v>0</v>
      </c>
      <c r="I26" s="306">
        <v>0</v>
      </c>
      <c r="J26" s="306">
        <v>0</v>
      </c>
      <c r="K26" s="306">
        <v>0</v>
      </c>
      <c r="L26" s="306">
        <v>2159</v>
      </c>
      <c r="M26" s="306">
        <v>0</v>
      </c>
      <c r="N26" s="306">
        <v>0</v>
      </c>
      <c r="O26" s="306">
        <v>0</v>
      </c>
      <c r="P26" s="306">
        <v>0</v>
      </c>
      <c r="Q26" s="306">
        <v>10</v>
      </c>
      <c r="R26" s="306">
        <v>0</v>
      </c>
      <c r="S26" s="306">
        <v>0</v>
      </c>
      <c r="T26" s="306">
        <v>20</v>
      </c>
      <c r="U26" s="306">
        <v>3473</v>
      </c>
      <c r="V26" s="306">
        <v>3</v>
      </c>
      <c r="W26" s="306">
        <v>124</v>
      </c>
      <c r="X26" s="306">
        <v>175</v>
      </c>
      <c r="Y26" s="306">
        <v>485</v>
      </c>
      <c r="Z26" s="306">
        <v>0</v>
      </c>
      <c r="AA26" s="306">
        <v>0</v>
      </c>
      <c r="AB26" s="306">
        <v>590</v>
      </c>
      <c r="AC26" s="306">
        <v>0</v>
      </c>
      <c r="AD26" s="306">
        <v>0</v>
      </c>
      <c r="AE26" s="306">
        <v>0</v>
      </c>
      <c r="AF26" s="306">
        <v>0</v>
      </c>
      <c r="AG26" s="306">
        <v>0</v>
      </c>
      <c r="AH26" s="306">
        <v>877</v>
      </c>
      <c r="AI26" s="306">
        <v>0</v>
      </c>
      <c r="AJ26" s="306">
        <v>0</v>
      </c>
      <c r="AK26" s="306">
        <v>0</v>
      </c>
      <c r="AL26" s="306">
        <v>0</v>
      </c>
    </row>
    <row r="27" spans="1:38" s="301" customFormat="1" ht="20.100000000000001" customHeight="1">
      <c r="A27" s="139" t="s">
        <v>1609</v>
      </c>
      <c r="B27" s="306">
        <v>35716</v>
      </c>
      <c r="C27" s="306">
        <v>35685</v>
      </c>
      <c r="D27" s="306">
        <v>54</v>
      </c>
      <c r="E27" s="306">
        <v>33995</v>
      </c>
      <c r="F27" s="306">
        <v>20</v>
      </c>
      <c r="G27" s="306">
        <v>0</v>
      </c>
      <c r="H27" s="306">
        <v>0</v>
      </c>
      <c r="I27" s="306">
        <v>0</v>
      </c>
      <c r="J27" s="306">
        <v>0</v>
      </c>
      <c r="K27" s="306">
        <v>0</v>
      </c>
      <c r="L27" s="306">
        <v>473</v>
      </c>
      <c r="M27" s="306">
        <v>0</v>
      </c>
      <c r="N27" s="306">
        <v>0</v>
      </c>
      <c r="O27" s="306">
        <v>0</v>
      </c>
      <c r="P27" s="306">
        <v>0</v>
      </c>
      <c r="Q27" s="306">
        <v>70</v>
      </c>
      <c r="R27" s="306">
        <v>0</v>
      </c>
      <c r="S27" s="306">
        <v>0</v>
      </c>
      <c r="T27" s="306">
        <v>10</v>
      </c>
      <c r="U27" s="306">
        <v>743</v>
      </c>
      <c r="V27" s="306">
        <v>3</v>
      </c>
      <c r="W27" s="306">
        <v>4</v>
      </c>
      <c r="X27" s="306">
        <v>53</v>
      </c>
      <c r="Y27" s="306">
        <v>138</v>
      </c>
      <c r="Z27" s="306">
        <v>0</v>
      </c>
      <c r="AA27" s="306">
        <v>0</v>
      </c>
      <c r="AB27" s="306">
        <v>122</v>
      </c>
      <c r="AC27" s="306">
        <v>0</v>
      </c>
      <c r="AD27" s="306">
        <v>0</v>
      </c>
      <c r="AE27" s="306">
        <v>0</v>
      </c>
      <c r="AF27" s="306">
        <v>0</v>
      </c>
      <c r="AG27" s="306">
        <v>0</v>
      </c>
      <c r="AH27" s="306">
        <v>0</v>
      </c>
      <c r="AI27" s="306">
        <v>0</v>
      </c>
      <c r="AJ27" s="306">
        <v>0</v>
      </c>
      <c r="AK27" s="306">
        <v>0</v>
      </c>
      <c r="AL27" s="306">
        <v>0</v>
      </c>
    </row>
    <row r="28" spans="1:38" s="304" customFormat="1" ht="20.100000000000001" customHeight="1">
      <c r="A28" s="118" t="s">
        <v>1610</v>
      </c>
      <c r="B28" s="303">
        <v>1699712</v>
      </c>
      <c r="C28" s="303">
        <v>1680493</v>
      </c>
      <c r="D28" s="303">
        <v>32243</v>
      </c>
      <c r="E28" s="303">
        <v>309225</v>
      </c>
      <c r="F28" s="303">
        <v>151120</v>
      </c>
      <c r="G28" s="303">
        <v>70126</v>
      </c>
      <c r="H28" s="303">
        <v>0</v>
      </c>
      <c r="I28" s="303">
        <v>539</v>
      </c>
      <c r="J28" s="303">
        <v>7070</v>
      </c>
      <c r="K28" s="303">
        <v>35984</v>
      </c>
      <c r="L28" s="303">
        <v>320544</v>
      </c>
      <c r="M28" s="303">
        <v>0</v>
      </c>
      <c r="N28" s="303">
        <v>0</v>
      </c>
      <c r="O28" s="303">
        <v>49296</v>
      </c>
      <c r="P28" s="303">
        <v>39419</v>
      </c>
      <c r="Q28" s="303">
        <v>2525</v>
      </c>
      <c r="R28" s="303">
        <v>0</v>
      </c>
      <c r="S28" s="303">
        <v>1389</v>
      </c>
      <c r="T28" s="303">
        <v>5770</v>
      </c>
      <c r="U28" s="303">
        <v>97205</v>
      </c>
      <c r="V28" s="303">
        <v>283</v>
      </c>
      <c r="W28" s="303">
        <v>6448</v>
      </c>
      <c r="X28" s="303">
        <v>142291</v>
      </c>
      <c r="Y28" s="303">
        <v>124981</v>
      </c>
      <c r="Z28" s="303">
        <v>6465</v>
      </c>
      <c r="AA28" s="303">
        <v>0</v>
      </c>
      <c r="AB28" s="303">
        <v>144558</v>
      </c>
      <c r="AC28" s="303">
        <v>103123</v>
      </c>
      <c r="AD28" s="303">
        <v>2063</v>
      </c>
      <c r="AE28" s="303">
        <v>6395</v>
      </c>
      <c r="AF28" s="303">
        <v>0</v>
      </c>
      <c r="AG28" s="303">
        <v>0</v>
      </c>
      <c r="AH28" s="303">
        <v>19347</v>
      </c>
      <c r="AI28" s="303">
        <v>0</v>
      </c>
      <c r="AJ28" s="303">
        <v>0</v>
      </c>
      <c r="AK28" s="303">
        <v>361</v>
      </c>
      <c r="AL28" s="303">
        <v>1723</v>
      </c>
    </row>
    <row r="29" spans="1:38" s="301" customFormat="1" ht="20.100000000000001" customHeight="1">
      <c r="A29" s="115" t="s">
        <v>1569</v>
      </c>
      <c r="B29" s="306">
        <v>180497</v>
      </c>
      <c r="C29" s="306">
        <v>179079</v>
      </c>
      <c r="D29" s="306">
        <v>-3818</v>
      </c>
      <c r="E29" s="306">
        <v>52358</v>
      </c>
      <c r="F29" s="306"/>
      <c r="G29" s="306"/>
      <c r="H29" s="306"/>
      <c r="I29" s="306"/>
      <c r="J29" s="306"/>
      <c r="K29" s="306"/>
      <c r="L29" s="306">
        <v>40912</v>
      </c>
      <c r="M29" s="306"/>
      <c r="N29" s="306"/>
      <c r="O29" s="306">
        <v>16317</v>
      </c>
      <c r="P29" s="306"/>
      <c r="Q29" s="306">
        <v>516</v>
      </c>
      <c r="R29" s="306"/>
      <c r="S29" s="306">
        <v>1389</v>
      </c>
      <c r="T29" s="306">
        <v>1834</v>
      </c>
      <c r="U29" s="306">
        <v>6113</v>
      </c>
      <c r="V29" s="306">
        <v>80</v>
      </c>
      <c r="W29" s="306">
        <v>2171</v>
      </c>
      <c r="X29" s="306">
        <v>14805</v>
      </c>
      <c r="Y29" s="306">
        <v>13037</v>
      </c>
      <c r="Z29" s="306"/>
      <c r="AA29" s="306"/>
      <c r="AB29" s="306">
        <v>6977</v>
      </c>
      <c r="AC29" s="306">
        <v>26790</v>
      </c>
      <c r="AD29" s="306"/>
      <c r="AE29" s="306"/>
      <c r="AF29" s="306"/>
      <c r="AG29" s="306"/>
      <c r="AH29" s="306"/>
      <c r="AI29" s="306"/>
      <c r="AJ29" s="306"/>
      <c r="AK29" s="306"/>
      <c r="AL29" s="306">
        <v>-402</v>
      </c>
    </row>
    <row r="30" spans="1:38" s="301" customFormat="1" ht="20.100000000000001" customHeight="1">
      <c r="A30" s="115" t="s">
        <v>1611</v>
      </c>
      <c r="B30" s="306">
        <v>931</v>
      </c>
      <c r="C30" s="306">
        <v>931</v>
      </c>
      <c r="D30" s="306"/>
      <c r="E30" s="306">
        <v>10</v>
      </c>
      <c r="F30" s="306"/>
      <c r="G30" s="306"/>
      <c r="H30" s="306"/>
      <c r="I30" s="306"/>
      <c r="J30" s="306"/>
      <c r="K30" s="306"/>
      <c r="L30" s="306"/>
      <c r="M30" s="306"/>
      <c r="N30" s="306"/>
      <c r="O30" s="306">
        <v>921</v>
      </c>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row>
    <row r="31" spans="1:38" s="301" customFormat="1" ht="20.100000000000001" customHeight="1">
      <c r="A31" s="115" t="s">
        <v>1597</v>
      </c>
      <c r="B31" s="306">
        <v>1518284</v>
      </c>
      <c r="C31" s="306">
        <v>1500483</v>
      </c>
      <c r="D31" s="306">
        <v>36061</v>
      </c>
      <c r="E31" s="306">
        <v>256857</v>
      </c>
      <c r="F31" s="306">
        <v>151120</v>
      </c>
      <c r="G31" s="306">
        <v>70126</v>
      </c>
      <c r="H31" s="306">
        <v>0</v>
      </c>
      <c r="I31" s="306">
        <v>539</v>
      </c>
      <c r="J31" s="306">
        <v>7070</v>
      </c>
      <c r="K31" s="306">
        <v>35984</v>
      </c>
      <c r="L31" s="306">
        <v>279632</v>
      </c>
      <c r="M31" s="306">
        <v>0</v>
      </c>
      <c r="N31" s="306">
        <v>0</v>
      </c>
      <c r="O31" s="306">
        <v>32058</v>
      </c>
      <c r="P31" s="306">
        <v>39419</v>
      </c>
      <c r="Q31" s="306">
        <v>2009</v>
      </c>
      <c r="R31" s="306">
        <v>0</v>
      </c>
      <c r="S31" s="306">
        <v>0</v>
      </c>
      <c r="T31" s="306">
        <v>3936</v>
      </c>
      <c r="U31" s="306">
        <v>91092</v>
      </c>
      <c r="V31" s="306">
        <v>203</v>
      </c>
      <c r="W31" s="306">
        <v>4277</v>
      </c>
      <c r="X31" s="306">
        <v>127486</v>
      </c>
      <c r="Y31" s="306">
        <v>111944</v>
      </c>
      <c r="Z31" s="306">
        <v>6465</v>
      </c>
      <c r="AA31" s="306">
        <v>0</v>
      </c>
      <c r="AB31" s="306">
        <v>137581</v>
      </c>
      <c r="AC31" s="306">
        <v>76333</v>
      </c>
      <c r="AD31" s="306">
        <v>2063</v>
      </c>
      <c r="AE31" s="306">
        <v>6395</v>
      </c>
      <c r="AF31" s="306">
        <v>0</v>
      </c>
      <c r="AG31" s="306">
        <v>0</v>
      </c>
      <c r="AH31" s="306">
        <v>19347</v>
      </c>
      <c r="AI31" s="306">
        <v>0</v>
      </c>
      <c r="AJ31" s="306">
        <v>0</v>
      </c>
      <c r="AK31" s="306">
        <v>361</v>
      </c>
      <c r="AL31" s="306">
        <v>2125</v>
      </c>
    </row>
    <row r="32" spans="1:38" s="301" customFormat="1" ht="20.100000000000001" customHeight="1">
      <c r="A32" s="124" t="s">
        <v>1612</v>
      </c>
      <c r="B32" s="306">
        <v>166898</v>
      </c>
      <c r="C32" s="306">
        <v>163383</v>
      </c>
      <c r="D32" s="306">
        <v>6139</v>
      </c>
      <c r="E32" s="306">
        <v>26172</v>
      </c>
      <c r="F32" s="306">
        <v>7636</v>
      </c>
      <c r="G32" s="306">
        <v>8600</v>
      </c>
      <c r="H32" s="306"/>
      <c r="I32" s="306"/>
      <c r="J32" s="306">
        <v>120</v>
      </c>
      <c r="K32" s="306"/>
      <c r="L32" s="306">
        <v>40571</v>
      </c>
      <c r="M32" s="306"/>
      <c r="N32" s="306"/>
      <c r="O32" s="306"/>
      <c r="P32" s="306">
        <v>1907</v>
      </c>
      <c r="Q32" s="306"/>
      <c r="R32" s="306"/>
      <c r="S32" s="306"/>
      <c r="T32" s="306">
        <v>1101</v>
      </c>
      <c r="U32" s="306">
        <v>17142</v>
      </c>
      <c r="V32" s="306">
        <v>86</v>
      </c>
      <c r="W32" s="306">
        <v>503</v>
      </c>
      <c r="X32" s="306">
        <v>24270</v>
      </c>
      <c r="Y32" s="306">
        <v>19189</v>
      </c>
      <c r="Z32" s="306">
        <v>273</v>
      </c>
      <c r="AA32" s="306"/>
      <c r="AB32" s="306">
        <v>3729</v>
      </c>
      <c r="AC32" s="306">
        <v>2854</v>
      </c>
      <c r="AD32" s="306"/>
      <c r="AE32" s="306"/>
      <c r="AF32" s="306"/>
      <c r="AG32" s="306"/>
      <c r="AH32" s="306">
        <v>2910</v>
      </c>
      <c r="AI32" s="306"/>
      <c r="AJ32" s="306"/>
      <c r="AK32" s="306">
        <v>181</v>
      </c>
      <c r="AL32" s="306"/>
    </row>
    <row r="33" spans="1:38" s="301" customFormat="1" ht="20.100000000000001" customHeight="1">
      <c r="A33" s="124" t="s">
        <v>1613</v>
      </c>
      <c r="B33" s="306">
        <v>105934</v>
      </c>
      <c r="C33" s="306">
        <v>104468</v>
      </c>
      <c r="D33" s="306">
        <v>1705</v>
      </c>
      <c r="E33" s="306">
        <v>8107</v>
      </c>
      <c r="F33" s="306">
        <v>2977</v>
      </c>
      <c r="G33" s="306">
        <v>42626</v>
      </c>
      <c r="H33" s="306">
        <v>0</v>
      </c>
      <c r="I33" s="306">
        <v>539</v>
      </c>
      <c r="J33" s="306">
        <v>0</v>
      </c>
      <c r="K33" s="306">
        <v>0</v>
      </c>
      <c r="L33" s="306">
        <v>12833</v>
      </c>
      <c r="M33" s="306">
        <v>0</v>
      </c>
      <c r="N33" s="306">
        <v>0</v>
      </c>
      <c r="O33" s="306">
        <v>0</v>
      </c>
      <c r="P33" s="306">
        <v>0</v>
      </c>
      <c r="Q33" s="306">
        <v>232</v>
      </c>
      <c r="R33" s="306">
        <v>0</v>
      </c>
      <c r="S33" s="306">
        <v>0</v>
      </c>
      <c r="T33" s="306">
        <v>477</v>
      </c>
      <c r="U33" s="306">
        <v>6900</v>
      </c>
      <c r="V33" s="306">
        <v>5</v>
      </c>
      <c r="W33" s="306">
        <v>291</v>
      </c>
      <c r="X33" s="306">
        <v>6010</v>
      </c>
      <c r="Y33" s="306">
        <v>3984</v>
      </c>
      <c r="Z33" s="306">
        <v>0</v>
      </c>
      <c r="AA33" s="306">
        <v>0</v>
      </c>
      <c r="AB33" s="306">
        <v>3746</v>
      </c>
      <c r="AC33" s="306">
        <v>4200</v>
      </c>
      <c r="AD33" s="306">
        <v>2013</v>
      </c>
      <c r="AE33" s="306">
        <v>0</v>
      </c>
      <c r="AF33" s="306">
        <v>0</v>
      </c>
      <c r="AG33" s="306">
        <v>0</v>
      </c>
      <c r="AH33" s="306">
        <v>7823</v>
      </c>
      <c r="AI33" s="306">
        <v>0</v>
      </c>
      <c r="AJ33" s="306">
        <v>0</v>
      </c>
      <c r="AK33" s="306">
        <v>0</v>
      </c>
      <c r="AL33" s="306">
        <v>0</v>
      </c>
    </row>
    <row r="34" spans="1:38" s="301" customFormat="1" ht="20.100000000000001" customHeight="1">
      <c r="A34" s="124" t="s">
        <v>1570</v>
      </c>
      <c r="B34" s="306">
        <v>51714</v>
      </c>
      <c r="C34" s="306">
        <v>50171</v>
      </c>
      <c r="D34" s="306">
        <v>4030</v>
      </c>
      <c r="E34" s="306">
        <v>196</v>
      </c>
      <c r="F34" s="306">
        <v>1270</v>
      </c>
      <c r="G34" s="306">
        <v>16600</v>
      </c>
      <c r="H34" s="306"/>
      <c r="I34" s="306"/>
      <c r="J34" s="306"/>
      <c r="K34" s="306"/>
      <c r="L34" s="306">
        <v>281</v>
      </c>
      <c r="M34" s="306"/>
      <c r="N34" s="306"/>
      <c r="O34" s="306">
        <v>8623</v>
      </c>
      <c r="P34" s="306"/>
      <c r="Q34" s="306">
        <v>104</v>
      </c>
      <c r="R34" s="306"/>
      <c r="S34" s="306"/>
      <c r="T34" s="306">
        <v>32</v>
      </c>
      <c r="U34" s="306">
        <v>920</v>
      </c>
      <c r="V34" s="306"/>
      <c r="W34" s="306">
        <v>147</v>
      </c>
      <c r="X34" s="306">
        <v>2228</v>
      </c>
      <c r="Y34" s="306">
        <v>1646</v>
      </c>
      <c r="Z34" s="306">
        <v>905</v>
      </c>
      <c r="AA34" s="306"/>
      <c r="AB34" s="306">
        <v>4544</v>
      </c>
      <c r="AC34" s="306">
        <v>7150</v>
      </c>
      <c r="AD34" s="306">
        <v>50</v>
      </c>
      <c r="AE34" s="306">
        <v>627</v>
      </c>
      <c r="AF34" s="306"/>
      <c r="AG34" s="306"/>
      <c r="AH34" s="306">
        <v>818</v>
      </c>
      <c r="AI34" s="306"/>
      <c r="AJ34" s="306"/>
      <c r="AK34" s="306"/>
      <c r="AL34" s="306"/>
    </row>
    <row r="35" spans="1:38" s="301" customFormat="1" ht="20.100000000000001" customHeight="1">
      <c r="A35" s="124" t="s">
        <v>1614</v>
      </c>
      <c r="B35" s="306">
        <v>202090</v>
      </c>
      <c r="C35" s="306">
        <v>200644</v>
      </c>
      <c r="D35" s="306">
        <v>3638</v>
      </c>
      <c r="E35" s="306">
        <v>43675</v>
      </c>
      <c r="F35" s="306">
        <v>24152</v>
      </c>
      <c r="G35" s="306">
        <v>0</v>
      </c>
      <c r="H35" s="306">
        <v>0</v>
      </c>
      <c r="I35" s="306">
        <v>0</v>
      </c>
      <c r="J35" s="306">
        <v>1310</v>
      </c>
      <c r="K35" s="306">
        <v>4729</v>
      </c>
      <c r="L35" s="306">
        <v>35872</v>
      </c>
      <c r="M35" s="306">
        <v>0</v>
      </c>
      <c r="N35" s="306">
        <v>0</v>
      </c>
      <c r="O35" s="306">
        <v>0</v>
      </c>
      <c r="P35" s="306">
        <v>5322</v>
      </c>
      <c r="Q35" s="306">
        <v>381</v>
      </c>
      <c r="R35" s="306">
        <v>0</v>
      </c>
      <c r="S35" s="306">
        <v>0</v>
      </c>
      <c r="T35" s="306">
        <v>520</v>
      </c>
      <c r="U35" s="306">
        <v>14665</v>
      </c>
      <c r="V35" s="306">
        <v>14</v>
      </c>
      <c r="W35" s="306">
        <v>366</v>
      </c>
      <c r="X35" s="306">
        <v>18521</v>
      </c>
      <c r="Y35" s="306">
        <v>19903</v>
      </c>
      <c r="Z35" s="306">
        <v>0</v>
      </c>
      <c r="AA35" s="306">
        <v>0</v>
      </c>
      <c r="AB35" s="306">
        <v>21980</v>
      </c>
      <c r="AC35" s="306">
        <v>4497</v>
      </c>
      <c r="AD35" s="306">
        <v>0</v>
      </c>
      <c r="AE35" s="306">
        <v>0</v>
      </c>
      <c r="AF35" s="306">
        <v>0</v>
      </c>
      <c r="AG35" s="306">
        <v>0</v>
      </c>
      <c r="AH35" s="306">
        <v>1099</v>
      </c>
      <c r="AI35" s="306">
        <v>0</v>
      </c>
      <c r="AJ35" s="306"/>
      <c r="AK35" s="306"/>
      <c r="AL35" s="306"/>
    </row>
    <row r="36" spans="1:38" s="304" customFormat="1" ht="20.100000000000001" customHeight="1">
      <c r="A36" s="124" t="s">
        <v>1571</v>
      </c>
      <c r="B36" s="306">
        <v>133793</v>
      </c>
      <c r="C36" s="306">
        <v>132253</v>
      </c>
      <c r="D36" s="306">
        <v>3865</v>
      </c>
      <c r="E36" s="306">
        <v>22066</v>
      </c>
      <c r="F36" s="306">
        <v>15540</v>
      </c>
      <c r="G36" s="306"/>
      <c r="H36" s="306"/>
      <c r="I36" s="306"/>
      <c r="J36" s="306">
        <v>1298</v>
      </c>
      <c r="K36" s="306">
        <v>4166</v>
      </c>
      <c r="L36" s="306">
        <v>26347</v>
      </c>
      <c r="M36" s="306"/>
      <c r="N36" s="306"/>
      <c r="O36" s="306">
        <v>7053</v>
      </c>
      <c r="P36" s="306">
        <v>4679</v>
      </c>
      <c r="Q36" s="306">
        <v>190</v>
      </c>
      <c r="R36" s="306"/>
      <c r="S36" s="306"/>
      <c r="T36" s="306">
        <v>154</v>
      </c>
      <c r="U36" s="306">
        <v>5715</v>
      </c>
      <c r="V36" s="306">
        <v>11</v>
      </c>
      <c r="W36" s="306">
        <v>451</v>
      </c>
      <c r="X36" s="306">
        <v>9727</v>
      </c>
      <c r="Y36" s="306">
        <v>8342</v>
      </c>
      <c r="Z36" s="306"/>
      <c r="AA36" s="306"/>
      <c r="AB36" s="306">
        <v>12039</v>
      </c>
      <c r="AC36" s="306">
        <v>7900</v>
      </c>
      <c r="AD36" s="306"/>
      <c r="AE36" s="306"/>
      <c r="AF36" s="306"/>
      <c r="AG36" s="306"/>
      <c r="AH36" s="306">
        <v>1115</v>
      </c>
      <c r="AI36" s="306"/>
      <c r="AJ36" s="306"/>
      <c r="AK36" s="306"/>
      <c r="AL36" s="306">
        <v>1595</v>
      </c>
    </row>
    <row r="37" spans="1:38" s="301" customFormat="1" ht="20.100000000000001" customHeight="1">
      <c r="A37" s="124" t="s">
        <v>1615</v>
      </c>
      <c r="B37" s="306">
        <v>167489</v>
      </c>
      <c r="C37" s="306">
        <v>166134</v>
      </c>
      <c r="D37" s="306">
        <v>-1298</v>
      </c>
      <c r="E37" s="306">
        <v>28632</v>
      </c>
      <c r="F37" s="306">
        <v>20444</v>
      </c>
      <c r="G37" s="306">
        <v>2300</v>
      </c>
      <c r="H37" s="306"/>
      <c r="I37" s="306"/>
      <c r="J37" s="306">
        <v>488</v>
      </c>
      <c r="K37" s="306">
        <v>4472</v>
      </c>
      <c r="L37" s="306">
        <v>32816</v>
      </c>
      <c r="M37" s="306"/>
      <c r="N37" s="306"/>
      <c r="O37" s="306">
        <v>6995</v>
      </c>
      <c r="P37" s="306">
        <v>4937</v>
      </c>
      <c r="Q37" s="306">
        <v>332</v>
      </c>
      <c r="R37" s="306"/>
      <c r="S37" s="306"/>
      <c r="T37" s="306">
        <v>257</v>
      </c>
      <c r="U37" s="306">
        <v>9003</v>
      </c>
      <c r="V37" s="306"/>
      <c r="W37" s="306">
        <v>622</v>
      </c>
      <c r="X37" s="306">
        <v>17604</v>
      </c>
      <c r="Y37" s="306">
        <v>12234</v>
      </c>
      <c r="Z37" s="306"/>
      <c r="AA37" s="306"/>
      <c r="AB37" s="306">
        <v>17308</v>
      </c>
      <c r="AC37" s="306">
        <v>5300</v>
      </c>
      <c r="AD37" s="306"/>
      <c r="AE37" s="306">
        <v>1000</v>
      </c>
      <c r="AF37" s="306"/>
      <c r="AG37" s="306"/>
      <c r="AH37" s="306">
        <v>2106</v>
      </c>
      <c r="AI37" s="306"/>
      <c r="AJ37" s="306"/>
      <c r="AK37" s="306">
        <v>180</v>
      </c>
      <c r="AL37" s="306">
        <v>402</v>
      </c>
    </row>
    <row r="38" spans="1:38" s="301" customFormat="1" ht="20.100000000000001" customHeight="1">
      <c r="A38" s="143" t="s">
        <v>1616</v>
      </c>
      <c r="B38" s="306">
        <v>126779</v>
      </c>
      <c r="C38" s="306">
        <v>125575</v>
      </c>
      <c r="D38" s="306">
        <v>3667</v>
      </c>
      <c r="E38" s="306">
        <v>20237</v>
      </c>
      <c r="F38" s="306">
        <v>14922</v>
      </c>
      <c r="G38" s="306">
        <v>0</v>
      </c>
      <c r="H38" s="306">
        <v>0</v>
      </c>
      <c r="I38" s="306">
        <v>0</v>
      </c>
      <c r="J38" s="306">
        <v>641</v>
      </c>
      <c r="K38" s="306">
        <v>4763</v>
      </c>
      <c r="L38" s="306">
        <v>22538</v>
      </c>
      <c r="M38" s="306">
        <v>0</v>
      </c>
      <c r="N38" s="306">
        <v>0</v>
      </c>
      <c r="O38" s="306">
        <v>0</v>
      </c>
      <c r="P38" s="306">
        <v>0</v>
      </c>
      <c r="Q38" s="306">
        <v>53</v>
      </c>
      <c r="R38" s="306">
        <v>0</v>
      </c>
      <c r="S38" s="306">
        <v>0</v>
      </c>
      <c r="T38" s="306">
        <v>319</v>
      </c>
      <c r="U38" s="306">
        <v>6913</v>
      </c>
      <c r="V38" s="306">
        <v>10</v>
      </c>
      <c r="W38" s="306">
        <v>481</v>
      </c>
      <c r="X38" s="306">
        <v>9368</v>
      </c>
      <c r="Y38" s="306">
        <v>8847</v>
      </c>
      <c r="Z38" s="306">
        <v>0</v>
      </c>
      <c r="AA38" s="306">
        <v>0</v>
      </c>
      <c r="AB38" s="306">
        <v>20151</v>
      </c>
      <c r="AC38" s="306">
        <v>11219</v>
      </c>
      <c r="AD38" s="306">
        <v>0</v>
      </c>
      <c r="AE38" s="306">
        <v>0</v>
      </c>
      <c r="AF38" s="306">
        <v>0</v>
      </c>
      <c r="AG38" s="306">
        <v>0</v>
      </c>
      <c r="AH38" s="306">
        <v>1318</v>
      </c>
      <c r="AI38" s="306">
        <v>0</v>
      </c>
      <c r="AJ38" s="306">
        <v>0</v>
      </c>
      <c r="AK38" s="306">
        <v>0</v>
      </c>
      <c r="AL38" s="306">
        <v>128</v>
      </c>
    </row>
    <row r="39" spans="1:38" s="301" customFormat="1" ht="20.100000000000001" customHeight="1">
      <c r="A39" s="143" t="s">
        <v>1617</v>
      </c>
      <c r="B39" s="306">
        <v>129136</v>
      </c>
      <c r="C39" s="306">
        <v>128145</v>
      </c>
      <c r="D39" s="306">
        <v>3470</v>
      </c>
      <c r="E39" s="306">
        <v>28475</v>
      </c>
      <c r="F39" s="306">
        <v>16050</v>
      </c>
      <c r="G39" s="306"/>
      <c r="H39" s="306"/>
      <c r="I39" s="306"/>
      <c r="J39" s="306">
        <v>835</v>
      </c>
      <c r="K39" s="306">
        <v>4033</v>
      </c>
      <c r="L39" s="306">
        <v>24704</v>
      </c>
      <c r="M39" s="306"/>
      <c r="N39" s="306"/>
      <c r="O39" s="306"/>
      <c r="P39" s="306">
        <v>7055</v>
      </c>
      <c r="Q39" s="306">
        <v>187</v>
      </c>
      <c r="R39" s="306"/>
      <c r="S39" s="306"/>
      <c r="T39" s="306">
        <v>282</v>
      </c>
      <c r="U39" s="306">
        <v>6425</v>
      </c>
      <c r="V39" s="306">
        <v>10</v>
      </c>
      <c r="W39" s="306">
        <v>403</v>
      </c>
      <c r="X39" s="306">
        <v>8742</v>
      </c>
      <c r="Y39" s="306">
        <v>9522</v>
      </c>
      <c r="Z39" s="306"/>
      <c r="AA39" s="306"/>
      <c r="AB39" s="306">
        <v>11535</v>
      </c>
      <c r="AC39" s="306">
        <v>5813</v>
      </c>
      <c r="AD39" s="306"/>
      <c r="AE39" s="306"/>
      <c r="AF39" s="306"/>
      <c r="AG39" s="306"/>
      <c r="AH39" s="306">
        <v>604</v>
      </c>
      <c r="AI39" s="306"/>
      <c r="AJ39" s="306"/>
      <c r="AK39" s="306"/>
      <c r="AL39" s="306"/>
    </row>
    <row r="40" spans="1:38" s="301" customFormat="1" ht="20.100000000000001" customHeight="1">
      <c r="A40" s="143" t="s">
        <v>1618</v>
      </c>
      <c r="B40" s="306">
        <v>147553</v>
      </c>
      <c r="C40" s="306">
        <v>145823</v>
      </c>
      <c r="D40" s="306">
        <v>4334</v>
      </c>
      <c r="E40" s="306">
        <v>18509</v>
      </c>
      <c r="F40" s="306">
        <v>17732</v>
      </c>
      <c r="G40" s="306">
        <v>0</v>
      </c>
      <c r="H40" s="306">
        <v>0</v>
      </c>
      <c r="I40" s="306">
        <v>0</v>
      </c>
      <c r="J40" s="306">
        <v>865</v>
      </c>
      <c r="K40" s="306">
        <v>4878</v>
      </c>
      <c r="L40" s="306">
        <v>30333</v>
      </c>
      <c r="M40" s="306">
        <v>0</v>
      </c>
      <c r="N40" s="306">
        <v>0</v>
      </c>
      <c r="O40" s="306">
        <v>0</v>
      </c>
      <c r="P40" s="306">
        <v>1819</v>
      </c>
      <c r="Q40" s="306">
        <v>263</v>
      </c>
      <c r="R40" s="306">
        <v>0</v>
      </c>
      <c r="S40" s="306">
        <v>0</v>
      </c>
      <c r="T40" s="306">
        <v>380</v>
      </c>
      <c r="U40" s="306">
        <v>10647</v>
      </c>
      <c r="V40" s="306">
        <v>11</v>
      </c>
      <c r="W40" s="306">
        <v>350</v>
      </c>
      <c r="X40" s="306">
        <v>14158</v>
      </c>
      <c r="Y40" s="306">
        <v>12664</v>
      </c>
      <c r="Z40" s="306">
        <v>5287</v>
      </c>
      <c r="AA40" s="306">
        <v>0</v>
      </c>
      <c r="AB40" s="306">
        <v>8503</v>
      </c>
      <c r="AC40" s="306">
        <v>10000</v>
      </c>
      <c r="AD40" s="306">
        <v>0</v>
      </c>
      <c r="AE40" s="306">
        <v>4768</v>
      </c>
      <c r="AF40" s="306">
        <v>0</v>
      </c>
      <c r="AG40" s="306">
        <v>0</v>
      </c>
      <c r="AH40" s="306">
        <v>322</v>
      </c>
      <c r="AI40" s="306">
        <v>0</v>
      </c>
      <c r="AJ40" s="306">
        <v>0</v>
      </c>
      <c r="AK40" s="306">
        <v>0</v>
      </c>
      <c r="AL40" s="306">
        <v>0</v>
      </c>
    </row>
    <row r="41" spans="1:38" s="301" customFormat="1" ht="20.100000000000001" customHeight="1">
      <c r="A41" s="143" t="s">
        <v>1619</v>
      </c>
      <c r="B41" s="306">
        <v>138229</v>
      </c>
      <c r="C41" s="306">
        <v>135983</v>
      </c>
      <c r="D41" s="306">
        <v>3870</v>
      </c>
      <c r="E41" s="306">
        <v>31136</v>
      </c>
      <c r="F41" s="306">
        <v>15223</v>
      </c>
      <c r="G41" s="306"/>
      <c r="H41" s="306"/>
      <c r="I41" s="306"/>
      <c r="J41" s="306">
        <v>223</v>
      </c>
      <c r="K41" s="306">
        <v>4069</v>
      </c>
      <c r="L41" s="306">
        <v>25784</v>
      </c>
      <c r="M41" s="306"/>
      <c r="N41" s="306"/>
      <c r="O41" s="306"/>
      <c r="P41" s="306">
        <v>7092</v>
      </c>
      <c r="Q41" s="306">
        <v>110</v>
      </c>
      <c r="R41" s="306"/>
      <c r="S41" s="306"/>
      <c r="T41" s="306">
        <v>265</v>
      </c>
      <c r="U41" s="306">
        <v>6049</v>
      </c>
      <c r="V41" s="306">
        <v>11</v>
      </c>
      <c r="W41" s="306">
        <v>312</v>
      </c>
      <c r="X41" s="306">
        <v>8854</v>
      </c>
      <c r="Y41" s="306">
        <v>8211</v>
      </c>
      <c r="Z41" s="306"/>
      <c r="AA41" s="306"/>
      <c r="AB41" s="306">
        <v>17678</v>
      </c>
      <c r="AC41" s="306">
        <v>6600</v>
      </c>
      <c r="AD41" s="306"/>
      <c r="AE41" s="306"/>
      <c r="AF41" s="306"/>
      <c r="AG41" s="306"/>
      <c r="AH41" s="306">
        <v>496</v>
      </c>
      <c r="AI41" s="306"/>
      <c r="AJ41" s="306"/>
      <c r="AK41" s="306"/>
      <c r="AL41" s="306"/>
    </row>
    <row r="42" spans="1:38" s="301" customFormat="1" ht="20.100000000000001" customHeight="1">
      <c r="A42" s="143" t="s">
        <v>1572</v>
      </c>
      <c r="B42" s="306">
        <v>148669</v>
      </c>
      <c r="C42" s="306">
        <v>147904</v>
      </c>
      <c r="D42" s="306">
        <v>2641</v>
      </c>
      <c r="E42" s="306">
        <v>29652</v>
      </c>
      <c r="F42" s="306">
        <v>15174</v>
      </c>
      <c r="G42" s="306"/>
      <c r="H42" s="306"/>
      <c r="I42" s="306"/>
      <c r="J42" s="306">
        <v>1290</v>
      </c>
      <c r="K42" s="306">
        <v>4874</v>
      </c>
      <c r="L42" s="306">
        <v>27553</v>
      </c>
      <c r="M42" s="306"/>
      <c r="N42" s="306"/>
      <c r="O42" s="306">
        <v>9387</v>
      </c>
      <c r="P42" s="306">
        <v>6608</v>
      </c>
      <c r="Q42" s="306">
        <v>157</v>
      </c>
      <c r="R42" s="306"/>
      <c r="S42" s="306"/>
      <c r="T42" s="306">
        <v>149</v>
      </c>
      <c r="U42" s="306">
        <v>6713</v>
      </c>
      <c r="V42" s="306">
        <v>45</v>
      </c>
      <c r="W42" s="306">
        <v>351</v>
      </c>
      <c r="X42" s="306">
        <v>8004</v>
      </c>
      <c r="Y42" s="306">
        <v>7402</v>
      </c>
      <c r="Z42" s="306"/>
      <c r="AA42" s="306"/>
      <c r="AB42" s="306">
        <v>16368</v>
      </c>
      <c r="AC42" s="306">
        <v>10800</v>
      </c>
      <c r="AD42" s="306"/>
      <c r="AE42" s="306"/>
      <c r="AF42" s="306"/>
      <c r="AG42" s="306"/>
      <c r="AH42" s="306">
        <v>736</v>
      </c>
      <c r="AI42" s="306"/>
      <c r="AJ42" s="306"/>
      <c r="AK42" s="306"/>
      <c r="AL42" s="306"/>
    </row>
    <row r="43" spans="1:38" s="304" customFormat="1" ht="20.100000000000001" customHeight="1">
      <c r="A43" s="118" t="s">
        <v>1620</v>
      </c>
      <c r="B43" s="300">
        <v>1018186</v>
      </c>
      <c r="C43" s="300">
        <v>1009736</v>
      </c>
      <c r="D43" s="300">
        <v>19914</v>
      </c>
      <c r="E43" s="300">
        <v>136005</v>
      </c>
      <c r="F43" s="300">
        <v>78761</v>
      </c>
      <c r="G43" s="300">
        <v>0</v>
      </c>
      <c r="H43" s="300">
        <v>5619</v>
      </c>
      <c r="I43" s="300">
        <v>0</v>
      </c>
      <c r="J43" s="300">
        <v>6218</v>
      </c>
      <c r="K43" s="300">
        <v>20578</v>
      </c>
      <c r="L43" s="300">
        <v>159727</v>
      </c>
      <c r="M43" s="300">
        <v>0</v>
      </c>
      <c r="N43" s="300">
        <v>0</v>
      </c>
      <c r="O43" s="300">
        <v>31864</v>
      </c>
      <c r="P43" s="300">
        <v>21225</v>
      </c>
      <c r="Q43" s="300">
        <v>1736</v>
      </c>
      <c r="R43" s="300">
        <v>0</v>
      </c>
      <c r="S43" s="300">
        <v>1785</v>
      </c>
      <c r="T43" s="300">
        <v>2473</v>
      </c>
      <c r="U43" s="300">
        <v>33294</v>
      </c>
      <c r="V43" s="300">
        <v>275</v>
      </c>
      <c r="W43" s="300">
        <v>4116</v>
      </c>
      <c r="X43" s="300">
        <v>51136</v>
      </c>
      <c r="Y43" s="300">
        <v>46978</v>
      </c>
      <c r="Z43" s="300">
        <v>752</v>
      </c>
      <c r="AA43" s="300">
        <v>0</v>
      </c>
      <c r="AB43" s="300">
        <v>273189</v>
      </c>
      <c r="AC43" s="300">
        <v>93180</v>
      </c>
      <c r="AD43" s="300">
        <v>1822</v>
      </c>
      <c r="AE43" s="300">
        <v>0</v>
      </c>
      <c r="AF43" s="300">
        <v>0</v>
      </c>
      <c r="AG43" s="300">
        <v>0</v>
      </c>
      <c r="AH43" s="300">
        <v>18515</v>
      </c>
      <c r="AI43" s="300">
        <v>0</v>
      </c>
      <c r="AJ43" s="300">
        <v>0</v>
      </c>
      <c r="AK43" s="300">
        <v>0</v>
      </c>
      <c r="AL43" s="300">
        <v>574</v>
      </c>
    </row>
    <row r="44" spans="1:38" s="301" customFormat="1" ht="20.100000000000001" customHeight="1">
      <c r="A44" s="115" t="s">
        <v>1621</v>
      </c>
      <c r="B44" s="307">
        <v>142875</v>
      </c>
      <c r="C44" s="307">
        <v>142875</v>
      </c>
      <c r="D44" s="308">
        <v>4993</v>
      </c>
      <c r="E44" s="308">
        <v>26050</v>
      </c>
      <c r="F44" s="308">
        <v>40</v>
      </c>
      <c r="G44" s="308"/>
      <c r="H44" s="308"/>
      <c r="I44" s="308"/>
      <c r="J44" s="308"/>
      <c r="K44" s="308"/>
      <c r="L44" s="308">
        <v>17325</v>
      </c>
      <c r="M44" s="308"/>
      <c r="N44" s="308"/>
      <c r="O44" s="308">
        <v>3015</v>
      </c>
      <c r="P44" s="308">
        <v>129</v>
      </c>
      <c r="Q44" s="308">
        <v>636</v>
      </c>
      <c r="R44" s="308"/>
      <c r="S44" s="308">
        <v>1105</v>
      </c>
      <c r="T44" s="308">
        <v>694</v>
      </c>
      <c r="U44" s="308">
        <v>2187</v>
      </c>
      <c r="V44" s="308">
        <v>140</v>
      </c>
      <c r="W44" s="308">
        <v>732</v>
      </c>
      <c r="X44" s="308">
        <v>8688</v>
      </c>
      <c r="Y44" s="308">
        <v>700</v>
      </c>
      <c r="Z44" s="308"/>
      <c r="AA44" s="308"/>
      <c r="AB44" s="308">
        <v>3128</v>
      </c>
      <c r="AC44" s="308">
        <v>73313</v>
      </c>
      <c r="AD44" s="308"/>
      <c r="AE44" s="308"/>
      <c r="AF44" s="308"/>
      <c r="AG44" s="308"/>
      <c r="AH44" s="308"/>
      <c r="AI44" s="308"/>
      <c r="AJ44" s="308"/>
      <c r="AK44" s="308"/>
      <c r="AL44" s="308"/>
    </row>
    <row r="45" spans="1:38" s="301" customFormat="1" ht="20.100000000000001" customHeight="1">
      <c r="A45" s="115" t="s">
        <v>1597</v>
      </c>
      <c r="B45" s="307">
        <v>866861</v>
      </c>
      <c r="C45" s="307">
        <v>866861</v>
      </c>
      <c r="D45" s="307">
        <v>14921</v>
      </c>
      <c r="E45" s="307">
        <v>109955</v>
      </c>
      <c r="F45" s="307">
        <v>78721</v>
      </c>
      <c r="G45" s="307">
        <v>0</v>
      </c>
      <c r="H45" s="307">
        <v>5619</v>
      </c>
      <c r="I45" s="307">
        <v>0</v>
      </c>
      <c r="J45" s="307">
        <v>6218</v>
      </c>
      <c r="K45" s="307">
        <v>20578</v>
      </c>
      <c r="L45" s="307">
        <v>142402</v>
      </c>
      <c r="M45" s="307">
        <v>0</v>
      </c>
      <c r="N45" s="307">
        <v>0</v>
      </c>
      <c r="O45" s="307">
        <v>28849</v>
      </c>
      <c r="P45" s="307">
        <v>21096</v>
      </c>
      <c r="Q45" s="307">
        <v>1100</v>
      </c>
      <c r="R45" s="307">
        <v>0</v>
      </c>
      <c r="S45" s="307">
        <v>680</v>
      </c>
      <c r="T45" s="307">
        <v>1779</v>
      </c>
      <c r="U45" s="307">
        <v>31107</v>
      </c>
      <c r="V45" s="307">
        <v>135</v>
      </c>
      <c r="W45" s="307">
        <v>3384</v>
      </c>
      <c r="X45" s="307">
        <v>42448</v>
      </c>
      <c r="Y45" s="307">
        <v>46278</v>
      </c>
      <c r="Z45" s="307">
        <v>752</v>
      </c>
      <c r="AA45" s="307">
        <v>0</v>
      </c>
      <c r="AB45" s="307">
        <v>270061</v>
      </c>
      <c r="AC45" s="307">
        <v>19867</v>
      </c>
      <c r="AD45" s="307">
        <v>1822</v>
      </c>
      <c r="AE45" s="307">
        <v>0</v>
      </c>
      <c r="AF45" s="307">
        <v>0</v>
      </c>
      <c r="AG45" s="307">
        <v>0</v>
      </c>
      <c r="AH45" s="307">
        <v>18515</v>
      </c>
      <c r="AI45" s="307">
        <v>0</v>
      </c>
      <c r="AJ45" s="307">
        <v>0</v>
      </c>
      <c r="AK45" s="307">
        <v>0</v>
      </c>
      <c r="AL45" s="307">
        <v>574</v>
      </c>
    </row>
    <row r="46" spans="1:38" s="301" customFormat="1" ht="20.100000000000001" customHeight="1">
      <c r="A46" s="124" t="s">
        <v>1573</v>
      </c>
      <c r="B46" s="307">
        <v>118055</v>
      </c>
      <c r="C46" s="307">
        <v>118055</v>
      </c>
      <c r="D46" s="308">
        <v>1870</v>
      </c>
      <c r="E46" s="308">
        <v>16668</v>
      </c>
      <c r="F46" s="308">
        <v>14302</v>
      </c>
      <c r="G46" s="308">
        <v>0</v>
      </c>
      <c r="H46" s="308">
        <v>0</v>
      </c>
      <c r="I46" s="308">
        <v>0</v>
      </c>
      <c r="J46" s="308">
        <v>2100</v>
      </c>
      <c r="K46" s="308">
        <v>3690</v>
      </c>
      <c r="L46" s="308">
        <v>19597</v>
      </c>
      <c r="M46" s="308">
        <v>0</v>
      </c>
      <c r="N46" s="308">
        <v>0</v>
      </c>
      <c r="O46" s="308">
        <v>7835</v>
      </c>
      <c r="P46" s="308">
        <v>3053</v>
      </c>
      <c r="Q46" s="308">
        <v>251</v>
      </c>
      <c r="R46" s="308">
        <v>0</v>
      </c>
      <c r="S46" s="308">
        <v>0</v>
      </c>
      <c r="T46" s="308">
        <v>346</v>
      </c>
      <c r="U46" s="308">
        <v>5531</v>
      </c>
      <c r="V46" s="308">
        <v>43</v>
      </c>
      <c r="W46" s="308">
        <v>562</v>
      </c>
      <c r="X46" s="308">
        <v>5806</v>
      </c>
      <c r="Y46" s="308">
        <v>6496</v>
      </c>
      <c r="Z46" s="308">
        <v>316</v>
      </c>
      <c r="AA46" s="308">
        <v>0</v>
      </c>
      <c r="AB46" s="308">
        <v>22067</v>
      </c>
      <c r="AC46" s="308">
        <v>1460</v>
      </c>
      <c r="AD46" s="308">
        <v>0</v>
      </c>
      <c r="AE46" s="308">
        <v>0</v>
      </c>
      <c r="AF46" s="308">
        <v>0</v>
      </c>
      <c r="AG46" s="308">
        <v>0</v>
      </c>
      <c r="AH46" s="308">
        <v>6062</v>
      </c>
      <c r="AI46" s="308">
        <v>0</v>
      </c>
      <c r="AJ46" s="308">
        <v>0</v>
      </c>
      <c r="AK46" s="308"/>
      <c r="AL46" s="308"/>
    </row>
    <row r="47" spans="1:38" s="301" customFormat="1" ht="20.100000000000001" customHeight="1">
      <c r="A47" s="124" t="s">
        <v>1622</v>
      </c>
      <c r="B47" s="307">
        <v>139750</v>
      </c>
      <c r="C47" s="307">
        <v>139750</v>
      </c>
      <c r="D47" s="308">
        <v>2813</v>
      </c>
      <c r="E47" s="308">
        <v>22726</v>
      </c>
      <c r="F47" s="308">
        <v>16242</v>
      </c>
      <c r="G47" s="308"/>
      <c r="H47" s="308"/>
      <c r="I47" s="308"/>
      <c r="J47" s="308">
        <v>2150</v>
      </c>
      <c r="K47" s="308">
        <v>3107</v>
      </c>
      <c r="L47" s="308">
        <v>26209</v>
      </c>
      <c r="M47" s="308"/>
      <c r="N47" s="308"/>
      <c r="O47" s="308">
        <v>7191</v>
      </c>
      <c r="P47" s="308">
        <v>5840</v>
      </c>
      <c r="Q47" s="308">
        <v>173</v>
      </c>
      <c r="R47" s="308"/>
      <c r="S47" s="308">
        <v>680</v>
      </c>
      <c r="T47" s="308">
        <v>236</v>
      </c>
      <c r="U47" s="308">
        <v>5484</v>
      </c>
      <c r="V47" s="308">
        <v>8</v>
      </c>
      <c r="W47" s="308">
        <v>624</v>
      </c>
      <c r="X47" s="308">
        <v>6624</v>
      </c>
      <c r="Y47" s="308">
        <v>8526</v>
      </c>
      <c r="Z47" s="308">
        <v>79</v>
      </c>
      <c r="AA47" s="308"/>
      <c r="AB47" s="308">
        <v>23255</v>
      </c>
      <c r="AC47" s="308">
        <v>2978</v>
      </c>
      <c r="AD47" s="308">
        <v>6</v>
      </c>
      <c r="AE47" s="308"/>
      <c r="AF47" s="308"/>
      <c r="AG47" s="308"/>
      <c r="AH47" s="308">
        <v>4799</v>
      </c>
      <c r="AI47" s="308"/>
      <c r="AJ47" s="308"/>
      <c r="AK47" s="308"/>
      <c r="AL47" s="308"/>
    </row>
    <row r="48" spans="1:38" s="301" customFormat="1" ht="20.100000000000001" customHeight="1">
      <c r="A48" s="124" t="s">
        <v>1574</v>
      </c>
      <c r="B48" s="307">
        <v>196503</v>
      </c>
      <c r="C48" s="307">
        <v>196503</v>
      </c>
      <c r="D48" s="308">
        <v>1775</v>
      </c>
      <c r="E48" s="308">
        <v>18604</v>
      </c>
      <c r="F48" s="308">
        <v>11690</v>
      </c>
      <c r="G48" s="308"/>
      <c r="H48" s="308"/>
      <c r="I48" s="308"/>
      <c r="J48" s="308">
        <v>600</v>
      </c>
      <c r="K48" s="308">
        <v>5050</v>
      </c>
      <c r="L48" s="308">
        <v>25236</v>
      </c>
      <c r="M48" s="308"/>
      <c r="N48" s="308"/>
      <c r="O48" s="308"/>
      <c r="P48" s="308"/>
      <c r="Q48" s="308">
        <v>219</v>
      </c>
      <c r="R48" s="308"/>
      <c r="S48" s="308"/>
      <c r="T48" s="308">
        <v>344</v>
      </c>
      <c r="U48" s="308">
        <v>6089</v>
      </c>
      <c r="V48" s="308">
        <v>41</v>
      </c>
      <c r="W48" s="308">
        <v>707</v>
      </c>
      <c r="X48" s="308">
        <v>10850</v>
      </c>
      <c r="Y48" s="308">
        <v>9292</v>
      </c>
      <c r="Z48" s="308">
        <v>167</v>
      </c>
      <c r="AA48" s="308"/>
      <c r="AB48" s="308">
        <v>98077</v>
      </c>
      <c r="AC48" s="308">
        <v>4328</v>
      </c>
      <c r="AD48" s="308">
        <v>860</v>
      </c>
      <c r="AE48" s="308"/>
      <c r="AF48" s="308"/>
      <c r="AG48" s="308"/>
      <c r="AH48" s="308">
        <v>2574</v>
      </c>
      <c r="AI48" s="308"/>
      <c r="AJ48" s="308"/>
      <c r="AK48" s="308"/>
      <c r="AL48" s="308"/>
    </row>
    <row r="49" spans="1:38" s="301" customFormat="1" ht="20.100000000000001" customHeight="1">
      <c r="A49" s="124" t="s">
        <v>1623</v>
      </c>
      <c r="B49" s="307">
        <v>182717</v>
      </c>
      <c r="C49" s="307">
        <v>182717</v>
      </c>
      <c r="D49" s="308">
        <v>441</v>
      </c>
      <c r="E49" s="308">
        <v>16595</v>
      </c>
      <c r="F49" s="308">
        <v>13953</v>
      </c>
      <c r="G49" s="308"/>
      <c r="H49" s="308"/>
      <c r="I49" s="308"/>
      <c r="J49" s="308">
        <v>600</v>
      </c>
      <c r="K49" s="308"/>
      <c r="L49" s="308">
        <v>25657</v>
      </c>
      <c r="M49" s="308"/>
      <c r="N49" s="308"/>
      <c r="O49" s="308"/>
      <c r="P49" s="308"/>
      <c r="Q49" s="308">
        <v>104</v>
      </c>
      <c r="R49" s="308"/>
      <c r="S49" s="308"/>
      <c r="T49" s="308">
        <v>607</v>
      </c>
      <c r="U49" s="308">
        <v>5559</v>
      </c>
      <c r="V49" s="308">
        <v>8</v>
      </c>
      <c r="W49" s="308">
        <v>490</v>
      </c>
      <c r="X49" s="308">
        <v>7985</v>
      </c>
      <c r="Y49" s="308">
        <v>9461</v>
      </c>
      <c r="Z49" s="308">
        <v>190</v>
      </c>
      <c r="AA49" s="308"/>
      <c r="AB49" s="308">
        <v>92059</v>
      </c>
      <c r="AC49" s="308">
        <v>5383</v>
      </c>
      <c r="AD49" s="308">
        <v>953</v>
      </c>
      <c r="AE49" s="308"/>
      <c r="AF49" s="308"/>
      <c r="AG49" s="308"/>
      <c r="AH49" s="308">
        <v>2672</v>
      </c>
      <c r="AI49" s="308"/>
      <c r="AJ49" s="308"/>
      <c r="AK49" s="308"/>
      <c r="AL49" s="308"/>
    </row>
    <row r="50" spans="1:38" s="304" customFormat="1" ht="20.100000000000001" customHeight="1">
      <c r="A50" s="124" t="s">
        <v>1575</v>
      </c>
      <c r="B50" s="307">
        <v>97670</v>
      </c>
      <c r="C50" s="307">
        <v>97670</v>
      </c>
      <c r="D50" s="308">
        <v>3040</v>
      </c>
      <c r="E50" s="308">
        <v>15387</v>
      </c>
      <c r="F50" s="308">
        <v>10249</v>
      </c>
      <c r="G50" s="308"/>
      <c r="H50" s="308">
        <v>5619</v>
      </c>
      <c r="I50" s="308"/>
      <c r="J50" s="308">
        <v>400</v>
      </c>
      <c r="K50" s="308">
        <v>4254</v>
      </c>
      <c r="L50" s="308">
        <v>18091</v>
      </c>
      <c r="M50" s="308"/>
      <c r="N50" s="308"/>
      <c r="O50" s="308">
        <v>4660</v>
      </c>
      <c r="P50" s="308">
        <v>5978</v>
      </c>
      <c r="Q50" s="308">
        <v>127</v>
      </c>
      <c r="R50" s="308"/>
      <c r="S50" s="308"/>
      <c r="T50" s="308">
        <v>44</v>
      </c>
      <c r="U50" s="308">
        <v>3525</v>
      </c>
      <c r="V50" s="308"/>
      <c r="W50" s="308">
        <v>393</v>
      </c>
      <c r="X50" s="308">
        <v>4820</v>
      </c>
      <c r="Y50" s="308">
        <v>6364</v>
      </c>
      <c r="Z50" s="308"/>
      <c r="AA50" s="308"/>
      <c r="AB50" s="308">
        <v>10826</v>
      </c>
      <c r="AC50" s="308">
        <v>2320</v>
      </c>
      <c r="AD50" s="308"/>
      <c r="AE50" s="308"/>
      <c r="AF50" s="308"/>
      <c r="AG50" s="308"/>
      <c r="AH50" s="308">
        <v>1227</v>
      </c>
      <c r="AI50" s="308"/>
      <c r="AJ50" s="308"/>
      <c r="AK50" s="308"/>
      <c r="AL50" s="308">
        <v>346</v>
      </c>
    </row>
    <row r="51" spans="1:38" s="301" customFormat="1" ht="20.100000000000001" customHeight="1">
      <c r="A51" s="143" t="s">
        <v>1576</v>
      </c>
      <c r="B51" s="307">
        <v>72802</v>
      </c>
      <c r="C51" s="307">
        <v>72802</v>
      </c>
      <c r="D51" s="308">
        <v>3067</v>
      </c>
      <c r="E51" s="308">
        <v>13437</v>
      </c>
      <c r="F51" s="308">
        <v>9871</v>
      </c>
      <c r="G51" s="308">
        <v>0</v>
      </c>
      <c r="H51" s="308">
        <v>0</v>
      </c>
      <c r="I51" s="308">
        <v>0</v>
      </c>
      <c r="J51" s="308">
        <v>368</v>
      </c>
      <c r="K51" s="308">
        <v>4477</v>
      </c>
      <c r="L51" s="308">
        <v>13188</v>
      </c>
      <c r="M51" s="308">
        <v>0</v>
      </c>
      <c r="N51" s="308">
        <v>0</v>
      </c>
      <c r="O51" s="308">
        <v>5690</v>
      </c>
      <c r="P51" s="308">
        <v>3805</v>
      </c>
      <c r="Q51" s="308">
        <v>99</v>
      </c>
      <c r="R51" s="308">
        <v>0</v>
      </c>
      <c r="S51" s="308">
        <v>0</v>
      </c>
      <c r="T51" s="308">
        <v>44</v>
      </c>
      <c r="U51" s="308">
        <v>2360</v>
      </c>
      <c r="V51" s="308">
        <v>0</v>
      </c>
      <c r="W51" s="308">
        <v>269</v>
      </c>
      <c r="X51" s="308">
        <v>3498</v>
      </c>
      <c r="Y51" s="308">
        <v>3278</v>
      </c>
      <c r="Z51" s="308">
        <v>0</v>
      </c>
      <c r="AA51" s="308">
        <v>0</v>
      </c>
      <c r="AB51" s="308">
        <v>7428</v>
      </c>
      <c r="AC51" s="308">
        <v>1386</v>
      </c>
      <c r="AD51" s="308">
        <v>0</v>
      </c>
      <c r="AE51" s="308">
        <v>0</v>
      </c>
      <c r="AF51" s="308">
        <v>0</v>
      </c>
      <c r="AG51" s="308">
        <v>0</v>
      </c>
      <c r="AH51" s="308">
        <v>309</v>
      </c>
      <c r="AI51" s="308">
        <v>0</v>
      </c>
      <c r="AJ51" s="308">
        <v>0</v>
      </c>
      <c r="AK51" s="308">
        <v>0</v>
      </c>
      <c r="AL51" s="308">
        <v>228</v>
      </c>
    </row>
    <row r="52" spans="1:38" s="301" customFormat="1" ht="20.100000000000001" customHeight="1">
      <c r="A52" s="143" t="s">
        <v>1624</v>
      </c>
      <c r="B52" s="307">
        <v>59364</v>
      </c>
      <c r="C52" s="307">
        <v>59364</v>
      </c>
      <c r="D52" s="308">
        <v>1915</v>
      </c>
      <c r="E52" s="308">
        <v>6538</v>
      </c>
      <c r="F52" s="308">
        <v>2414</v>
      </c>
      <c r="G52" s="308"/>
      <c r="H52" s="308"/>
      <c r="I52" s="308"/>
      <c r="J52" s="308"/>
      <c r="K52" s="308"/>
      <c r="L52" s="308">
        <v>14424</v>
      </c>
      <c r="M52" s="308"/>
      <c r="N52" s="308"/>
      <c r="O52" s="308">
        <v>3473</v>
      </c>
      <c r="P52" s="308">
        <v>2420</v>
      </c>
      <c r="Q52" s="308">
        <v>127</v>
      </c>
      <c r="R52" s="308"/>
      <c r="S52" s="308"/>
      <c r="T52" s="308">
        <v>158</v>
      </c>
      <c r="U52" s="308">
        <v>2559</v>
      </c>
      <c r="V52" s="308">
        <v>35</v>
      </c>
      <c r="W52" s="308">
        <v>339</v>
      </c>
      <c r="X52" s="308">
        <v>2865</v>
      </c>
      <c r="Y52" s="308">
        <v>2861</v>
      </c>
      <c r="Z52" s="308"/>
      <c r="AA52" s="308"/>
      <c r="AB52" s="308">
        <v>16349</v>
      </c>
      <c r="AC52" s="308">
        <v>2012</v>
      </c>
      <c r="AD52" s="308">
        <v>3</v>
      </c>
      <c r="AE52" s="308"/>
      <c r="AF52" s="308"/>
      <c r="AG52" s="308"/>
      <c r="AH52" s="308">
        <v>872</v>
      </c>
      <c r="AI52" s="308"/>
      <c r="AJ52" s="308"/>
      <c r="AK52" s="308"/>
      <c r="AL52" s="308"/>
    </row>
    <row r="53" spans="1:38" s="304" customFormat="1" ht="20.100000000000001" customHeight="1">
      <c r="A53" s="118" t="s">
        <v>1625</v>
      </c>
      <c r="B53" s="303">
        <v>909900</v>
      </c>
      <c r="C53" s="303">
        <v>794749</v>
      </c>
      <c r="D53" s="303">
        <v>34670</v>
      </c>
      <c r="E53" s="303">
        <v>115566</v>
      </c>
      <c r="F53" s="303">
        <v>65069</v>
      </c>
      <c r="G53" s="303">
        <v>1845</v>
      </c>
      <c r="H53" s="303">
        <v>2220</v>
      </c>
      <c r="I53" s="303">
        <v>623</v>
      </c>
      <c r="J53" s="303">
        <v>4288</v>
      </c>
      <c r="K53" s="303">
        <v>50590</v>
      </c>
      <c r="L53" s="303">
        <v>141975</v>
      </c>
      <c r="M53" s="303">
        <v>0</v>
      </c>
      <c r="N53" s="303">
        <v>0</v>
      </c>
      <c r="O53" s="303">
        <v>42980</v>
      </c>
      <c r="P53" s="303">
        <v>23523</v>
      </c>
      <c r="Q53" s="303">
        <v>1301</v>
      </c>
      <c r="R53" s="303">
        <v>0</v>
      </c>
      <c r="S53" s="303">
        <v>453</v>
      </c>
      <c r="T53" s="303">
        <v>2287</v>
      </c>
      <c r="U53" s="303">
        <v>28713</v>
      </c>
      <c r="V53" s="303">
        <v>120</v>
      </c>
      <c r="W53" s="303">
        <v>3766</v>
      </c>
      <c r="X53" s="303">
        <v>45458</v>
      </c>
      <c r="Y53" s="303">
        <v>30370</v>
      </c>
      <c r="Z53" s="303">
        <v>220</v>
      </c>
      <c r="AA53" s="303">
        <v>0</v>
      </c>
      <c r="AB53" s="303">
        <v>90429</v>
      </c>
      <c r="AC53" s="303">
        <v>97483</v>
      </c>
      <c r="AD53" s="303">
        <v>31</v>
      </c>
      <c r="AE53" s="303">
        <v>0</v>
      </c>
      <c r="AF53" s="303">
        <v>0</v>
      </c>
      <c r="AG53" s="303">
        <v>0</v>
      </c>
      <c r="AH53" s="303">
        <v>10769</v>
      </c>
      <c r="AI53" s="303">
        <v>0</v>
      </c>
      <c r="AJ53" s="303">
        <v>0</v>
      </c>
      <c r="AK53" s="303">
        <v>0</v>
      </c>
      <c r="AL53" s="303">
        <v>0</v>
      </c>
    </row>
    <row r="54" spans="1:38" s="301" customFormat="1" ht="20.100000000000001" customHeight="1">
      <c r="A54" s="115" t="s">
        <v>1626</v>
      </c>
      <c r="B54" s="306">
        <v>179557</v>
      </c>
      <c r="C54" s="306">
        <v>179557</v>
      </c>
      <c r="D54" s="306">
        <v>15212</v>
      </c>
      <c r="E54" s="306">
        <v>24048</v>
      </c>
      <c r="F54" s="306">
        <v>132</v>
      </c>
      <c r="G54" s="306">
        <v>0</v>
      </c>
      <c r="H54" s="306">
        <v>0</v>
      </c>
      <c r="I54" s="306">
        <v>0</v>
      </c>
      <c r="J54" s="306">
        <v>0</v>
      </c>
      <c r="K54" s="306">
        <v>0</v>
      </c>
      <c r="L54" s="306">
        <v>23325</v>
      </c>
      <c r="M54" s="306">
        <v>0</v>
      </c>
      <c r="N54" s="306">
        <v>0</v>
      </c>
      <c r="O54" s="306">
        <v>5788</v>
      </c>
      <c r="P54" s="306">
        <v>0</v>
      </c>
      <c r="Q54" s="306">
        <v>302</v>
      </c>
      <c r="R54" s="306">
        <v>0</v>
      </c>
      <c r="S54" s="306">
        <v>453</v>
      </c>
      <c r="T54" s="306">
        <v>678</v>
      </c>
      <c r="U54" s="306">
        <v>3414</v>
      </c>
      <c r="V54" s="306">
        <v>120</v>
      </c>
      <c r="W54" s="306">
        <v>1050</v>
      </c>
      <c r="X54" s="306">
        <v>4574</v>
      </c>
      <c r="Y54" s="306">
        <v>992</v>
      </c>
      <c r="Z54" s="306">
        <v>0</v>
      </c>
      <c r="AA54" s="306">
        <v>0</v>
      </c>
      <c r="AB54" s="306">
        <v>7671</v>
      </c>
      <c r="AC54" s="306">
        <v>91798</v>
      </c>
      <c r="AD54" s="306">
        <v>0</v>
      </c>
      <c r="AE54" s="306">
        <v>0</v>
      </c>
      <c r="AF54" s="306">
        <v>0</v>
      </c>
      <c r="AG54" s="306">
        <v>0</v>
      </c>
      <c r="AH54" s="306">
        <v>0</v>
      </c>
      <c r="AI54" s="306">
        <v>0</v>
      </c>
      <c r="AJ54" s="306">
        <v>0</v>
      </c>
      <c r="AK54" s="306">
        <v>0</v>
      </c>
      <c r="AL54" s="306"/>
    </row>
    <row r="55" spans="1:38" s="301" customFormat="1" ht="20.100000000000001" customHeight="1">
      <c r="A55" s="115" t="s">
        <v>1597</v>
      </c>
      <c r="B55" s="306">
        <v>615192</v>
      </c>
      <c r="C55" s="306">
        <v>615192</v>
      </c>
      <c r="D55" s="306">
        <v>19458</v>
      </c>
      <c r="E55" s="306">
        <v>91518</v>
      </c>
      <c r="F55" s="306">
        <v>64937</v>
      </c>
      <c r="G55" s="306">
        <v>1845</v>
      </c>
      <c r="H55" s="306">
        <v>2220</v>
      </c>
      <c r="I55" s="306">
        <v>623</v>
      </c>
      <c r="J55" s="306">
        <v>4288</v>
      </c>
      <c r="K55" s="306">
        <v>50590</v>
      </c>
      <c r="L55" s="306">
        <v>118650</v>
      </c>
      <c r="M55" s="306">
        <v>0</v>
      </c>
      <c r="N55" s="306">
        <v>0</v>
      </c>
      <c r="O55" s="306">
        <v>37192</v>
      </c>
      <c r="P55" s="306">
        <v>23523</v>
      </c>
      <c r="Q55" s="306">
        <v>999</v>
      </c>
      <c r="R55" s="306">
        <v>0</v>
      </c>
      <c r="S55" s="306">
        <v>0</v>
      </c>
      <c r="T55" s="306">
        <v>1609</v>
      </c>
      <c r="U55" s="306">
        <v>25299</v>
      </c>
      <c r="V55" s="306">
        <v>0</v>
      </c>
      <c r="W55" s="306">
        <v>2716</v>
      </c>
      <c r="X55" s="306">
        <v>40884</v>
      </c>
      <c r="Y55" s="306">
        <v>29378</v>
      </c>
      <c r="Z55" s="306">
        <v>220</v>
      </c>
      <c r="AA55" s="306">
        <v>0</v>
      </c>
      <c r="AB55" s="306">
        <v>82758</v>
      </c>
      <c r="AC55" s="306">
        <v>5685</v>
      </c>
      <c r="AD55" s="306">
        <v>31</v>
      </c>
      <c r="AE55" s="306">
        <v>0</v>
      </c>
      <c r="AF55" s="306">
        <v>0</v>
      </c>
      <c r="AG55" s="306">
        <v>0</v>
      </c>
      <c r="AH55" s="306">
        <v>10769</v>
      </c>
      <c r="AI55" s="306">
        <v>0</v>
      </c>
      <c r="AJ55" s="306">
        <v>0</v>
      </c>
      <c r="AK55" s="306">
        <v>0</v>
      </c>
      <c r="AL55" s="306">
        <v>0</v>
      </c>
    </row>
    <row r="56" spans="1:38" s="301" customFormat="1" ht="20.100000000000001" customHeight="1">
      <c r="A56" s="115" t="s">
        <v>1577</v>
      </c>
      <c r="B56" s="306">
        <v>131388</v>
      </c>
      <c r="C56" s="306">
        <v>131388</v>
      </c>
      <c r="D56" s="306">
        <v>1929</v>
      </c>
      <c r="E56" s="306">
        <v>25859</v>
      </c>
      <c r="F56" s="306">
        <v>13874</v>
      </c>
      <c r="G56" s="306">
        <v>39</v>
      </c>
      <c r="H56" s="306">
        <v>0</v>
      </c>
      <c r="I56" s="306">
        <v>151</v>
      </c>
      <c r="J56" s="306">
        <v>952</v>
      </c>
      <c r="K56" s="306">
        <v>6644</v>
      </c>
      <c r="L56" s="306">
        <v>27881</v>
      </c>
      <c r="M56" s="306">
        <v>0</v>
      </c>
      <c r="N56" s="306">
        <v>0</v>
      </c>
      <c r="O56" s="306">
        <v>5376</v>
      </c>
      <c r="P56" s="306">
        <v>3621</v>
      </c>
      <c r="Q56" s="306">
        <v>219</v>
      </c>
      <c r="R56" s="306">
        <v>0</v>
      </c>
      <c r="S56" s="306">
        <v>0</v>
      </c>
      <c r="T56" s="306">
        <v>568</v>
      </c>
      <c r="U56" s="306">
        <v>5192</v>
      </c>
      <c r="V56" s="306">
        <v>0</v>
      </c>
      <c r="W56" s="306">
        <v>365</v>
      </c>
      <c r="X56" s="306">
        <v>10886</v>
      </c>
      <c r="Y56" s="306">
        <v>6936</v>
      </c>
      <c r="Z56" s="306">
        <v>200</v>
      </c>
      <c r="AA56" s="306">
        <v>0</v>
      </c>
      <c r="AB56" s="306">
        <v>13852</v>
      </c>
      <c r="AC56" s="306">
        <v>3765</v>
      </c>
      <c r="AD56" s="306">
        <v>11</v>
      </c>
      <c r="AE56" s="306">
        <v>0</v>
      </c>
      <c r="AF56" s="306">
        <v>0</v>
      </c>
      <c r="AG56" s="306">
        <v>0</v>
      </c>
      <c r="AH56" s="306">
        <v>3068</v>
      </c>
      <c r="AI56" s="306">
        <v>0</v>
      </c>
      <c r="AJ56" s="306">
        <v>0</v>
      </c>
      <c r="AK56" s="306">
        <v>0</v>
      </c>
      <c r="AL56" s="306">
        <v>0</v>
      </c>
    </row>
    <row r="57" spans="1:38" s="301" customFormat="1" ht="20.100000000000001" customHeight="1">
      <c r="A57" s="115" t="s">
        <v>1627</v>
      </c>
      <c r="B57" s="306">
        <v>75846</v>
      </c>
      <c r="C57" s="306">
        <v>75846</v>
      </c>
      <c r="D57" s="306">
        <v>2411</v>
      </c>
      <c r="E57" s="306">
        <v>11184</v>
      </c>
      <c r="F57" s="306">
        <v>9709</v>
      </c>
      <c r="G57" s="306">
        <v>72</v>
      </c>
      <c r="H57" s="306">
        <v>0</v>
      </c>
      <c r="I57" s="306">
        <v>0</v>
      </c>
      <c r="J57" s="306">
        <v>653</v>
      </c>
      <c r="K57" s="306">
        <v>7226</v>
      </c>
      <c r="L57" s="306">
        <v>14203</v>
      </c>
      <c r="M57" s="306">
        <v>0</v>
      </c>
      <c r="N57" s="306">
        <v>0</v>
      </c>
      <c r="O57" s="306">
        <v>4540</v>
      </c>
      <c r="P57" s="306">
        <v>2874</v>
      </c>
      <c r="Q57" s="306">
        <v>138</v>
      </c>
      <c r="R57" s="306">
        <v>0</v>
      </c>
      <c r="S57" s="306">
        <v>0</v>
      </c>
      <c r="T57" s="306">
        <v>232</v>
      </c>
      <c r="U57" s="306">
        <v>3001</v>
      </c>
      <c r="V57" s="306">
        <v>0</v>
      </c>
      <c r="W57" s="306">
        <v>413</v>
      </c>
      <c r="X57" s="306">
        <v>4888</v>
      </c>
      <c r="Y57" s="306">
        <v>3841</v>
      </c>
      <c r="Z57" s="306">
        <v>0</v>
      </c>
      <c r="AA57" s="306">
        <v>0</v>
      </c>
      <c r="AB57" s="306">
        <v>9089</v>
      </c>
      <c r="AC57" s="306">
        <v>252</v>
      </c>
      <c r="AD57" s="306">
        <v>0</v>
      </c>
      <c r="AE57" s="306">
        <v>0</v>
      </c>
      <c r="AF57" s="306">
        <v>0</v>
      </c>
      <c r="AG57" s="306">
        <v>0</v>
      </c>
      <c r="AH57" s="306">
        <v>1120</v>
      </c>
      <c r="AI57" s="306">
        <v>0</v>
      </c>
      <c r="AJ57" s="306">
        <v>0</v>
      </c>
      <c r="AK57" s="306">
        <v>0</v>
      </c>
      <c r="AL57" s="306">
        <v>0</v>
      </c>
    </row>
    <row r="58" spans="1:38" s="301" customFormat="1" ht="20.100000000000001" customHeight="1">
      <c r="A58" s="115" t="s">
        <v>1628</v>
      </c>
      <c r="B58" s="306">
        <v>80585</v>
      </c>
      <c r="C58" s="306">
        <v>80585</v>
      </c>
      <c r="D58" s="306">
        <v>2669</v>
      </c>
      <c r="E58" s="306">
        <v>11945</v>
      </c>
      <c r="F58" s="306">
        <v>7734</v>
      </c>
      <c r="G58" s="306">
        <v>102</v>
      </c>
      <c r="H58" s="306"/>
      <c r="I58" s="306"/>
      <c r="J58" s="306">
        <v>762</v>
      </c>
      <c r="K58" s="306">
        <v>6737</v>
      </c>
      <c r="L58" s="306">
        <v>15279</v>
      </c>
      <c r="M58" s="306"/>
      <c r="N58" s="306"/>
      <c r="O58" s="306">
        <v>6150</v>
      </c>
      <c r="P58" s="306">
        <v>2921</v>
      </c>
      <c r="Q58" s="306">
        <v>129</v>
      </c>
      <c r="R58" s="306"/>
      <c r="S58" s="306"/>
      <c r="T58" s="306">
        <v>95</v>
      </c>
      <c r="U58" s="306">
        <v>4348</v>
      </c>
      <c r="V58" s="306"/>
      <c r="W58" s="306">
        <v>375</v>
      </c>
      <c r="X58" s="306">
        <v>5613</v>
      </c>
      <c r="Y58" s="306">
        <v>4335</v>
      </c>
      <c r="Z58" s="306"/>
      <c r="AA58" s="306"/>
      <c r="AB58" s="306">
        <v>10169</v>
      </c>
      <c r="AC58" s="306"/>
      <c r="AD58" s="306">
        <v>10</v>
      </c>
      <c r="AE58" s="306"/>
      <c r="AF58" s="306"/>
      <c r="AG58" s="306"/>
      <c r="AH58" s="306">
        <v>1212</v>
      </c>
      <c r="AI58" s="306"/>
      <c r="AJ58" s="306"/>
      <c r="AK58" s="306"/>
      <c r="AL58" s="306"/>
    </row>
    <row r="59" spans="1:38" s="301" customFormat="1" ht="20.100000000000001" customHeight="1">
      <c r="A59" s="115" t="s">
        <v>1578</v>
      </c>
      <c r="B59" s="306">
        <v>64478</v>
      </c>
      <c r="C59" s="306">
        <v>64478</v>
      </c>
      <c r="D59" s="306">
        <v>2678</v>
      </c>
      <c r="E59" s="306">
        <v>10664</v>
      </c>
      <c r="F59" s="306">
        <v>6420</v>
      </c>
      <c r="G59" s="306">
        <v>450</v>
      </c>
      <c r="H59" s="306">
        <v>0</v>
      </c>
      <c r="I59" s="306">
        <v>0</v>
      </c>
      <c r="J59" s="306">
        <v>270</v>
      </c>
      <c r="K59" s="306">
        <v>6090</v>
      </c>
      <c r="L59" s="306">
        <v>15149</v>
      </c>
      <c r="M59" s="306">
        <v>0</v>
      </c>
      <c r="N59" s="306">
        <v>0</v>
      </c>
      <c r="O59" s="306">
        <v>5268</v>
      </c>
      <c r="P59" s="306">
        <v>3753</v>
      </c>
      <c r="Q59" s="306">
        <v>132</v>
      </c>
      <c r="R59" s="306"/>
      <c r="S59" s="306"/>
      <c r="T59" s="306">
        <v>137</v>
      </c>
      <c r="U59" s="306">
        <v>2218</v>
      </c>
      <c r="V59" s="306">
        <v>0</v>
      </c>
      <c r="W59" s="306">
        <v>372</v>
      </c>
      <c r="X59" s="306">
        <v>3526</v>
      </c>
      <c r="Y59" s="306">
        <v>2121</v>
      </c>
      <c r="Z59" s="306">
        <v>0</v>
      </c>
      <c r="AA59" s="306">
        <v>0</v>
      </c>
      <c r="AB59" s="306">
        <v>4823</v>
      </c>
      <c r="AC59" s="306">
        <v>0</v>
      </c>
      <c r="AD59" s="306">
        <v>0</v>
      </c>
      <c r="AE59" s="306">
        <v>0</v>
      </c>
      <c r="AF59" s="306">
        <v>0</v>
      </c>
      <c r="AG59" s="306">
        <v>0</v>
      </c>
      <c r="AH59" s="306">
        <v>407</v>
      </c>
      <c r="AI59" s="306">
        <v>0</v>
      </c>
      <c r="AJ59" s="306">
        <v>0</v>
      </c>
      <c r="AK59" s="306">
        <v>0</v>
      </c>
      <c r="AL59" s="306">
        <v>0</v>
      </c>
    </row>
    <row r="60" spans="1:38" s="301" customFormat="1" ht="20.100000000000001" customHeight="1">
      <c r="A60" s="115" t="s">
        <v>1629</v>
      </c>
      <c r="B60" s="306">
        <v>81976</v>
      </c>
      <c r="C60" s="306">
        <v>81976</v>
      </c>
      <c r="D60" s="306">
        <v>4723</v>
      </c>
      <c r="E60" s="306">
        <v>9733</v>
      </c>
      <c r="F60" s="306">
        <v>8906</v>
      </c>
      <c r="G60" s="306">
        <v>22</v>
      </c>
      <c r="H60" s="306"/>
      <c r="I60" s="306"/>
      <c r="J60" s="306">
        <v>1041</v>
      </c>
      <c r="K60" s="306">
        <v>6928</v>
      </c>
      <c r="L60" s="306">
        <v>14416</v>
      </c>
      <c r="M60" s="306"/>
      <c r="N60" s="306"/>
      <c r="O60" s="306">
        <v>4842</v>
      </c>
      <c r="P60" s="306">
        <v>3247</v>
      </c>
      <c r="Q60" s="306">
        <v>126</v>
      </c>
      <c r="R60" s="306"/>
      <c r="S60" s="306"/>
      <c r="T60" s="306">
        <v>269</v>
      </c>
      <c r="U60" s="306">
        <v>2538</v>
      </c>
      <c r="V60" s="306"/>
      <c r="W60" s="306">
        <v>357</v>
      </c>
      <c r="X60" s="306">
        <v>5287</v>
      </c>
      <c r="Y60" s="306">
        <v>3389</v>
      </c>
      <c r="Z60" s="306">
        <v>20</v>
      </c>
      <c r="AA60" s="306"/>
      <c r="AB60" s="306">
        <v>13411</v>
      </c>
      <c r="AC60" s="306">
        <v>1166</v>
      </c>
      <c r="AD60" s="306">
        <v>5</v>
      </c>
      <c r="AE60" s="306"/>
      <c r="AF60" s="306"/>
      <c r="AG60" s="306"/>
      <c r="AH60" s="306">
        <v>1550</v>
      </c>
      <c r="AI60" s="306"/>
      <c r="AJ60" s="306"/>
      <c r="AK60" s="306"/>
      <c r="AL60" s="306"/>
    </row>
    <row r="61" spans="1:38" s="304" customFormat="1" ht="20.100000000000001" customHeight="1">
      <c r="A61" s="115" t="s">
        <v>1630</v>
      </c>
      <c r="B61" s="306">
        <v>97532</v>
      </c>
      <c r="C61" s="306">
        <v>97532</v>
      </c>
      <c r="D61" s="306">
        <v>2226</v>
      </c>
      <c r="E61" s="306">
        <v>10313</v>
      </c>
      <c r="F61" s="306">
        <v>7460</v>
      </c>
      <c r="G61" s="306">
        <v>73</v>
      </c>
      <c r="H61" s="306">
        <v>2220</v>
      </c>
      <c r="I61" s="306">
        <v>472</v>
      </c>
      <c r="J61" s="306">
        <v>333</v>
      </c>
      <c r="K61" s="306">
        <v>9664</v>
      </c>
      <c r="L61" s="306">
        <v>15250</v>
      </c>
      <c r="M61" s="306"/>
      <c r="N61" s="306"/>
      <c r="O61" s="306">
        <v>5155</v>
      </c>
      <c r="P61" s="306">
        <v>2871</v>
      </c>
      <c r="Q61" s="306">
        <v>101</v>
      </c>
      <c r="R61" s="306"/>
      <c r="S61" s="306"/>
      <c r="T61" s="306">
        <v>213</v>
      </c>
      <c r="U61" s="306">
        <v>4667</v>
      </c>
      <c r="V61" s="306"/>
      <c r="W61" s="306">
        <v>452</v>
      </c>
      <c r="X61" s="306">
        <v>6325</v>
      </c>
      <c r="Y61" s="306">
        <v>5046</v>
      </c>
      <c r="Z61" s="306"/>
      <c r="AA61" s="306"/>
      <c r="AB61" s="306">
        <v>21865</v>
      </c>
      <c r="AC61" s="306">
        <v>502</v>
      </c>
      <c r="AD61" s="306">
        <v>5</v>
      </c>
      <c r="AE61" s="306"/>
      <c r="AF61" s="306"/>
      <c r="AG61" s="306"/>
      <c r="AH61" s="306">
        <v>2319</v>
      </c>
      <c r="AI61" s="306"/>
      <c r="AJ61" s="306"/>
      <c r="AK61" s="306"/>
      <c r="AL61" s="306"/>
    </row>
    <row r="62" spans="1:38" s="301" customFormat="1" ht="20.100000000000001" customHeight="1">
      <c r="A62" s="115" t="s">
        <v>1631</v>
      </c>
      <c r="B62" s="306">
        <v>83387</v>
      </c>
      <c r="C62" s="306">
        <v>83387</v>
      </c>
      <c r="D62" s="306">
        <v>2822</v>
      </c>
      <c r="E62" s="306">
        <v>11820</v>
      </c>
      <c r="F62" s="306">
        <v>10834</v>
      </c>
      <c r="G62" s="306">
        <v>1087</v>
      </c>
      <c r="H62" s="306">
        <v>0</v>
      </c>
      <c r="I62" s="306">
        <v>0</v>
      </c>
      <c r="J62" s="306">
        <v>277</v>
      </c>
      <c r="K62" s="306">
        <v>7301</v>
      </c>
      <c r="L62" s="306">
        <v>16472</v>
      </c>
      <c r="M62" s="306">
        <v>0</v>
      </c>
      <c r="N62" s="306">
        <v>0</v>
      </c>
      <c r="O62" s="306">
        <v>5861</v>
      </c>
      <c r="P62" s="306">
        <v>4236</v>
      </c>
      <c r="Q62" s="306">
        <v>154</v>
      </c>
      <c r="R62" s="306">
        <v>0</v>
      </c>
      <c r="S62" s="306">
        <v>0</v>
      </c>
      <c r="T62" s="306">
        <v>95</v>
      </c>
      <c r="U62" s="306">
        <v>3335</v>
      </c>
      <c r="V62" s="306"/>
      <c r="W62" s="306">
        <v>382</v>
      </c>
      <c r="X62" s="306">
        <v>4359</v>
      </c>
      <c r="Y62" s="306">
        <v>3710</v>
      </c>
      <c r="Z62" s="306">
        <v>0</v>
      </c>
      <c r="AA62" s="306">
        <v>0</v>
      </c>
      <c r="AB62" s="306">
        <v>9549</v>
      </c>
      <c r="AC62" s="306">
        <v>0</v>
      </c>
      <c r="AD62" s="306">
        <v>0</v>
      </c>
      <c r="AE62" s="306">
        <v>0</v>
      </c>
      <c r="AF62" s="306">
        <v>0</v>
      </c>
      <c r="AG62" s="306">
        <v>0</v>
      </c>
      <c r="AH62" s="306">
        <v>1093</v>
      </c>
      <c r="AI62" s="306">
        <v>0</v>
      </c>
      <c r="AJ62" s="306">
        <v>0</v>
      </c>
      <c r="AK62" s="306">
        <v>0</v>
      </c>
      <c r="AL62" s="306"/>
    </row>
    <row r="63" spans="1:38" s="309" customFormat="1" ht="20.100000000000001" customHeight="1">
      <c r="A63" s="118" t="s">
        <v>1632</v>
      </c>
      <c r="B63" s="303">
        <v>485373</v>
      </c>
      <c r="C63" s="303">
        <v>470690</v>
      </c>
      <c r="D63" s="303">
        <v>9272</v>
      </c>
      <c r="E63" s="303">
        <v>73299</v>
      </c>
      <c r="F63" s="303">
        <v>39160</v>
      </c>
      <c r="G63" s="303">
        <v>0</v>
      </c>
      <c r="H63" s="303">
        <v>0</v>
      </c>
      <c r="I63" s="303">
        <v>47</v>
      </c>
      <c r="J63" s="303">
        <v>1580</v>
      </c>
      <c r="K63" s="303">
        <v>16278</v>
      </c>
      <c r="L63" s="303">
        <v>69570</v>
      </c>
      <c r="M63" s="303">
        <v>0</v>
      </c>
      <c r="N63" s="303">
        <v>0</v>
      </c>
      <c r="O63" s="303">
        <v>48209</v>
      </c>
      <c r="P63" s="303">
        <v>4320</v>
      </c>
      <c r="Q63" s="303">
        <v>899</v>
      </c>
      <c r="R63" s="303">
        <v>0</v>
      </c>
      <c r="S63" s="303">
        <v>294</v>
      </c>
      <c r="T63" s="303">
        <v>1462</v>
      </c>
      <c r="U63" s="303">
        <v>15179</v>
      </c>
      <c r="V63" s="303">
        <v>59</v>
      </c>
      <c r="W63" s="303">
        <v>2713</v>
      </c>
      <c r="X63" s="303">
        <v>27499</v>
      </c>
      <c r="Y63" s="303">
        <v>21931</v>
      </c>
      <c r="Z63" s="303">
        <v>352</v>
      </c>
      <c r="AA63" s="303">
        <v>0</v>
      </c>
      <c r="AB63" s="303">
        <v>73996</v>
      </c>
      <c r="AC63" s="303">
        <v>46109</v>
      </c>
      <c r="AD63" s="303">
        <v>1257</v>
      </c>
      <c r="AE63" s="303">
        <v>0</v>
      </c>
      <c r="AF63" s="303">
        <v>0</v>
      </c>
      <c r="AG63" s="303">
        <v>0</v>
      </c>
      <c r="AH63" s="303">
        <v>17205</v>
      </c>
      <c r="AI63" s="303">
        <v>0</v>
      </c>
      <c r="AJ63" s="303">
        <v>0</v>
      </c>
      <c r="AK63" s="303">
        <v>0</v>
      </c>
      <c r="AL63" s="303">
        <v>0</v>
      </c>
    </row>
    <row r="64" spans="1:38" s="310" customFormat="1" ht="20.100000000000001" customHeight="1">
      <c r="A64" s="115" t="s">
        <v>1633</v>
      </c>
      <c r="B64" s="306">
        <v>117184</v>
      </c>
      <c r="C64" s="306">
        <v>115595</v>
      </c>
      <c r="D64" s="306">
        <v>5081</v>
      </c>
      <c r="E64" s="306">
        <v>13988</v>
      </c>
      <c r="F64" s="306">
        <v>0</v>
      </c>
      <c r="G64" s="306">
        <v>0</v>
      </c>
      <c r="H64" s="306">
        <v>0</v>
      </c>
      <c r="I64" s="306">
        <v>47</v>
      </c>
      <c r="J64" s="306">
        <v>0</v>
      </c>
      <c r="K64" s="306">
        <v>0</v>
      </c>
      <c r="L64" s="306">
        <v>14727</v>
      </c>
      <c r="M64" s="306">
        <v>0</v>
      </c>
      <c r="N64" s="306">
        <v>0</v>
      </c>
      <c r="O64" s="306">
        <v>21076</v>
      </c>
      <c r="P64" s="306">
        <v>0</v>
      </c>
      <c r="Q64" s="306">
        <v>417</v>
      </c>
      <c r="R64" s="306">
        <v>0</v>
      </c>
      <c r="S64" s="306">
        <v>249</v>
      </c>
      <c r="T64" s="306">
        <v>860</v>
      </c>
      <c r="U64" s="306">
        <v>1311</v>
      </c>
      <c r="V64" s="306">
        <v>15</v>
      </c>
      <c r="W64" s="306">
        <v>1976</v>
      </c>
      <c r="X64" s="306">
        <v>8826</v>
      </c>
      <c r="Y64" s="306">
        <v>1651</v>
      </c>
      <c r="Z64" s="306">
        <v>100</v>
      </c>
      <c r="AA64" s="306">
        <v>0</v>
      </c>
      <c r="AB64" s="306">
        <v>262</v>
      </c>
      <c r="AC64" s="306">
        <v>43752</v>
      </c>
      <c r="AD64" s="306">
        <v>1257</v>
      </c>
      <c r="AE64" s="306">
        <v>0</v>
      </c>
      <c r="AF64" s="306">
        <v>0</v>
      </c>
      <c r="AG64" s="306">
        <v>0</v>
      </c>
      <c r="AH64" s="306">
        <v>0</v>
      </c>
      <c r="AI64" s="306">
        <v>0</v>
      </c>
      <c r="AJ64" s="306">
        <v>0</v>
      </c>
      <c r="AK64" s="306">
        <v>0</v>
      </c>
      <c r="AL64" s="306">
        <v>0</v>
      </c>
    </row>
    <row r="65" spans="1:38" s="310" customFormat="1" ht="20.100000000000001" customHeight="1">
      <c r="A65" s="115" t="s">
        <v>1430</v>
      </c>
      <c r="B65" s="306">
        <v>368189</v>
      </c>
      <c r="C65" s="306">
        <v>355095</v>
      </c>
      <c r="D65" s="306">
        <v>4191</v>
      </c>
      <c r="E65" s="306">
        <v>59311</v>
      </c>
      <c r="F65" s="306">
        <v>39160</v>
      </c>
      <c r="G65" s="306">
        <v>0</v>
      </c>
      <c r="H65" s="306">
        <v>0</v>
      </c>
      <c r="I65" s="306">
        <v>0</v>
      </c>
      <c r="J65" s="306">
        <v>1580</v>
      </c>
      <c r="K65" s="306">
        <v>16278</v>
      </c>
      <c r="L65" s="306">
        <v>54843</v>
      </c>
      <c r="M65" s="306">
        <v>0</v>
      </c>
      <c r="N65" s="306">
        <v>0</v>
      </c>
      <c r="O65" s="306">
        <v>27133</v>
      </c>
      <c r="P65" s="306">
        <v>4320</v>
      </c>
      <c r="Q65" s="306">
        <v>482</v>
      </c>
      <c r="R65" s="306">
        <v>0</v>
      </c>
      <c r="S65" s="306">
        <v>45</v>
      </c>
      <c r="T65" s="306">
        <v>602</v>
      </c>
      <c r="U65" s="306">
        <v>13868</v>
      </c>
      <c r="V65" s="306">
        <v>44</v>
      </c>
      <c r="W65" s="306">
        <v>737</v>
      </c>
      <c r="X65" s="306">
        <v>18673</v>
      </c>
      <c r="Y65" s="306">
        <v>20280</v>
      </c>
      <c r="Z65" s="306">
        <v>252</v>
      </c>
      <c r="AA65" s="306">
        <v>0</v>
      </c>
      <c r="AB65" s="306">
        <v>73734</v>
      </c>
      <c r="AC65" s="306">
        <v>2357</v>
      </c>
      <c r="AD65" s="306">
        <v>0</v>
      </c>
      <c r="AE65" s="306">
        <v>0</v>
      </c>
      <c r="AF65" s="306">
        <v>0</v>
      </c>
      <c r="AG65" s="306">
        <v>0</v>
      </c>
      <c r="AH65" s="306">
        <v>17205</v>
      </c>
      <c r="AI65" s="306">
        <v>0</v>
      </c>
      <c r="AJ65" s="306">
        <v>0</v>
      </c>
      <c r="AK65" s="306">
        <v>0</v>
      </c>
      <c r="AL65" s="306">
        <v>0</v>
      </c>
    </row>
    <row r="66" spans="1:38" s="310" customFormat="1" ht="20.100000000000001" customHeight="1">
      <c r="A66" s="115" t="s">
        <v>1431</v>
      </c>
      <c r="B66" s="306">
        <v>131388</v>
      </c>
      <c r="C66" s="306">
        <v>123377</v>
      </c>
      <c r="D66" s="306">
        <v>683</v>
      </c>
      <c r="E66" s="306">
        <v>21528</v>
      </c>
      <c r="F66" s="306">
        <v>14201</v>
      </c>
      <c r="G66" s="306"/>
      <c r="H66" s="306"/>
      <c r="I66" s="306"/>
      <c r="J66" s="306">
        <v>790</v>
      </c>
      <c r="K66" s="306">
        <v>4266</v>
      </c>
      <c r="L66" s="306">
        <v>21954</v>
      </c>
      <c r="M66" s="306"/>
      <c r="N66" s="306"/>
      <c r="O66" s="306">
        <v>7310</v>
      </c>
      <c r="P66" s="306">
        <v>2796</v>
      </c>
      <c r="Q66" s="306">
        <v>214</v>
      </c>
      <c r="R66" s="306"/>
      <c r="S66" s="306">
        <v>15</v>
      </c>
      <c r="T66" s="306">
        <v>264</v>
      </c>
      <c r="U66" s="306">
        <v>5811</v>
      </c>
      <c r="V66" s="306">
        <v>20</v>
      </c>
      <c r="W66" s="306">
        <v>145</v>
      </c>
      <c r="X66" s="306">
        <v>8401</v>
      </c>
      <c r="Y66" s="306">
        <v>9519</v>
      </c>
      <c r="Z66" s="306">
        <v>100</v>
      </c>
      <c r="AA66" s="306"/>
      <c r="AB66" s="306">
        <v>14545</v>
      </c>
      <c r="AC66" s="306">
        <v>1281</v>
      </c>
      <c r="AD66" s="306"/>
      <c r="AE66" s="306"/>
      <c r="AF66" s="306"/>
      <c r="AG66" s="306"/>
      <c r="AH66" s="306">
        <v>9534</v>
      </c>
      <c r="AI66" s="306"/>
      <c r="AJ66" s="306"/>
      <c r="AK66" s="306"/>
      <c r="AL66" s="306"/>
    </row>
    <row r="67" spans="1:38" s="310" customFormat="1" ht="20.100000000000001" customHeight="1">
      <c r="A67" s="115" t="s">
        <v>1432</v>
      </c>
      <c r="B67" s="306">
        <v>14949</v>
      </c>
      <c r="C67" s="306">
        <v>12452</v>
      </c>
      <c r="D67" s="306">
        <v>205</v>
      </c>
      <c r="E67" s="306">
        <v>123</v>
      </c>
      <c r="F67" s="306">
        <v>1667</v>
      </c>
      <c r="G67" s="306">
        <v>0</v>
      </c>
      <c r="H67" s="306">
        <v>0</v>
      </c>
      <c r="I67" s="306">
        <v>0</v>
      </c>
      <c r="J67" s="306">
        <v>0</v>
      </c>
      <c r="K67" s="306">
        <v>415</v>
      </c>
      <c r="L67" s="306">
        <v>464</v>
      </c>
      <c r="M67" s="306">
        <v>0</v>
      </c>
      <c r="N67" s="306">
        <v>0</v>
      </c>
      <c r="O67" s="306">
        <v>7452</v>
      </c>
      <c r="P67" s="306">
        <v>0</v>
      </c>
      <c r="Q67" s="306">
        <v>50</v>
      </c>
      <c r="R67" s="306">
        <v>0</v>
      </c>
      <c r="S67" s="306">
        <v>12</v>
      </c>
      <c r="T67" s="306">
        <v>15</v>
      </c>
      <c r="U67" s="306">
        <v>800</v>
      </c>
      <c r="V67" s="306">
        <v>5</v>
      </c>
      <c r="W67" s="306">
        <v>134</v>
      </c>
      <c r="X67" s="306">
        <v>317</v>
      </c>
      <c r="Y67" s="306">
        <v>605</v>
      </c>
      <c r="Z67" s="306">
        <v>60</v>
      </c>
      <c r="AA67" s="306">
        <v>0</v>
      </c>
      <c r="AB67" s="306">
        <v>50</v>
      </c>
      <c r="AC67" s="306">
        <v>0</v>
      </c>
      <c r="AD67" s="306">
        <v>0</v>
      </c>
      <c r="AE67" s="306">
        <v>0</v>
      </c>
      <c r="AF67" s="306">
        <v>0</v>
      </c>
      <c r="AG67" s="306">
        <v>0</v>
      </c>
      <c r="AH67" s="306">
        <v>78</v>
      </c>
      <c r="AI67" s="306">
        <v>0</v>
      </c>
      <c r="AJ67" s="306">
        <v>0</v>
      </c>
      <c r="AK67" s="306">
        <v>0</v>
      </c>
      <c r="AL67" s="306">
        <v>0</v>
      </c>
    </row>
    <row r="68" spans="1:38" s="310" customFormat="1" ht="20.100000000000001" customHeight="1">
      <c r="A68" s="115" t="s">
        <v>1433</v>
      </c>
      <c r="B68" s="306">
        <v>136540</v>
      </c>
      <c r="C68" s="306">
        <v>135029</v>
      </c>
      <c r="D68" s="306">
        <v>1186</v>
      </c>
      <c r="E68" s="306">
        <v>22230</v>
      </c>
      <c r="F68" s="306">
        <v>12987</v>
      </c>
      <c r="G68" s="306"/>
      <c r="H68" s="306"/>
      <c r="I68" s="306"/>
      <c r="J68" s="306"/>
      <c r="K68" s="306">
        <v>7274</v>
      </c>
      <c r="L68" s="306">
        <v>18224</v>
      </c>
      <c r="M68" s="306"/>
      <c r="N68" s="306"/>
      <c r="O68" s="306">
        <v>676</v>
      </c>
      <c r="P68" s="306">
        <v>811</v>
      </c>
      <c r="Q68" s="306">
        <v>103</v>
      </c>
      <c r="R68" s="306"/>
      <c r="S68" s="306"/>
      <c r="T68" s="306">
        <v>251</v>
      </c>
      <c r="U68" s="306">
        <v>4633</v>
      </c>
      <c r="V68" s="306">
        <v>4</v>
      </c>
      <c r="W68" s="306">
        <v>219</v>
      </c>
      <c r="X68" s="306">
        <v>5933</v>
      </c>
      <c r="Y68" s="306">
        <v>6758</v>
      </c>
      <c r="Z68" s="306">
        <v>60</v>
      </c>
      <c r="AA68" s="306"/>
      <c r="AB68" s="306">
        <v>48227</v>
      </c>
      <c r="AC68" s="306">
        <v>714</v>
      </c>
      <c r="AD68" s="306"/>
      <c r="AE68" s="306"/>
      <c r="AF68" s="306"/>
      <c r="AG68" s="306"/>
      <c r="AH68" s="306">
        <v>4739</v>
      </c>
      <c r="AI68" s="306"/>
      <c r="AJ68" s="306"/>
      <c r="AK68" s="306"/>
      <c r="AL68" s="306"/>
    </row>
    <row r="69" spans="1:38" s="310" customFormat="1" ht="20.100000000000001" customHeight="1">
      <c r="A69" s="115" t="s">
        <v>1434</v>
      </c>
      <c r="B69" s="306">
        <v>85312</v>
      </c>
      <c r="C69" s="306">
        <v>84237</v>
      </c>
      <c r="D69" s="306">
        <v>2117</v>
      </c>
      <c r="E69" s="306">
        <v>15430</v>
      </c>
      <c r="F69" s="306">
        <v>10305</v>
      </c>
      <c r="G69" s="306">
        <v>0</v>
      </c>
      <c r="H69" s="306">
        <v>0</v>
      </c>
      <c r="I69" s="306">
        <v>0</v>
      </c>
      <c r="J69" s="306">
        <v>790</v>
      </c>
      <c r="K69" s="306">
        <v>4323</v>
      </c>
      <c r="L69" s="306">
        <v>14201</v>
      </c>
      <c r="M69" s="306"/>
      <c r="N69" s="306"/>
      <c r="O69" s="306">
        <v>11695</v>
      </c>
      <c r="P69" s="306">
        <v>713</v>
      </c>
      <c r="Q69" s="306">
        <v>115</v>
      </c>
      <c r="R69" s="306"/>
      <c r="S69" s="306">
        <v>18</v>
      </c>
      <c r="T69" s="306">
        <v>72</v>
      </c>
      <c r="U69" s="306">
        <v>2624</v>
      </c>
      <c r="V69" s="306">
        <v>15</v>
      </c>
      <c r="W69" s="306">
        <v>239</v>
      </c>
      <c r="X69" s="306">
        <v>4022</v>
      </c>
      <c r="Y69" s="306">
        <v>3398</v>
      </c>
      <c r="Z69" s="306">
        <v>32</v>
      </c>
      <c r="AA69" s="306"/>
      <c r="AB69" s="306">
        <v>10912</v>
      </c>
      <c r="AC69" s="306">
        <v>362</v>
      </c>
      <c r="AD69" s="306"/>
      <c r="AE69" s="306"/>
      <c r="AF69" s="306"/>
      <c r="AG69" s="306"/>
      <c r="AH69" s="306">
        <v>2854</v>
      </c>
      <c r="AI69" s="306"/>
      <c r="AJ69" s="306"/>
      <c r="AK69" s="306"/>
      <c r="AL69" s="306"/>
    </row>
    <row r="70" spans="1:38" s="309" customFormat="1" ht="20.100000000000001" customHeight="1">
      <c r="A70" s="118" t="s">
        <v>1634</v>
      </c>
      <c r="B70" s="303">
        <v>688939</v>
      </c>
      <c r="C70" s="303">
        <v>586900</v>
      </c>
      <c r="D70" s="303">
        <v>19895</v>
      </c>
      <c r="E70" s="303">
        <v>104971</v>
      </c>
      <c r="F70" s="303">
        <v>63868</v>
      </c>
      <c r="G70" s="303">
        <v>1666</v>
      </c>
      <c r="H70" s="303">
        <v>0</v>
      </c>
      <c r="I70" s="303">
        <v>1139</v>
      </c>
      <c r="J70" s="303">
        <v>8448</v>
      </c>
      <c r="K70" s="303">
        <v>5949</v>
      </c>
      <c r="L70" s="303">
        <v>142315</v>
      </c>
      <c r="M70" s="303">
        <v>0</v>
      </c>
      <c r="N70" s="303">
        <v>349</v>
      </c>
      <c r="O70" s="303">
        <v>10208</v>
      </c>
      <c r="P70" s="303">
        <v>3931</v>
      </c>
      <c r="Q70" s="303">
        <v>398</v>
      </c>
      <c r="R70" s="303">
        <v>0</v>
      </c>
      <c r="S70" s="303">
        <v>0</v>
      </c>
      <c r="T70" s="303">
        <v>5362</v>
      </c>
      <c r="U70" s="303">
        <v>16248</v>
      </c>
      <c r="V70" s="303">
        <v>30</v>
      </c>
      <c r="W70" s="303">
        <v>1181</v>
      </c>
      <c r="X70" s="303">
        <v>58223</v>
      </c>
      <c r="Y70" s="303">
        <v>35756</v>
      </c>
      <c r="Z70" s="303">
        <v>0</v>
      </c>
      <c r="AA70" s="303">
        <v>0</v>
      </c>
      <c r="AB70" s="303">
        <v>13517</v>
      </c>
      <c r="AC70" s="303">
        <v>40000</v>
      </c>
      <c r="AD70" s="303">
        <v>0</v>
      </c>
      <c r="AE70" s="303">
        <v>0</v>
      </c>
      <c r="AF70" s="303">
        <v>0</v>
      </c>
      <c r="AG70" s="303">
        <v>0</v>
      </c>
      <c r="AH70" s="303">
        <v>6410</v>
      </c>
      <c r="AI70" s="303">
        <v>0</v>
      </c>
      <c r="AJ70" s="303">
        <v>0</v>
      </c>
      <c r="AK70" s="303">
        <v>1485</v>
      </c>
      <c r="AL70" s="303">
        <v>45551</v>
      </c>
    </row>
    <row r="71" spans="1:38" s="301" customFormat="1" ht="20.100000000000001" customHeight="1">
      <c r="A71" s="115" t="s">
        <v>1579</v>
      </c>
      <c r="B71" s="306">
        <v>191236</v>
      </c>
      <c r="C71" s="306">
        <v>177772</v>
      </c>
      <c r="D71" s="306">
        <v>4271</v>
      </c>
      <c r="E71" s="306">
        <v>15148</v>
      </c>
      <c r="F71" s="306">
        <v>0</v>
      </c>
      <c r="G71" s="306">
        <v>0</v>
      </c>
      <c r="H71" s="306">
        <v>0</v>
      </c>
      <c r="I71" s="306">
        <v>1108</v>
      </c>
      <c r="J71" s="306">
        <v>0</v>
      </c>
      <c r="K71" s="306">
        <v>0</v>
      </c>
      <c r="L71" s="306">
        <v>22735</v>
      </c>
      <c r="M71" s="306">
        <v>0</v>
      </c>
      <c r="N71" s="306">
        <v>0</v>
      </c>
      <c r="O71" s="306">
        <v>982</v>
      </c>
      <c r="P71" s="306">
        <v>0</v>
      </c>
      <c r="Q71" s="306">
        <v>398</v>
      </c>
      <c r="R71" s="306">
        <v>0</v>
      </c>
      <c r="S71" s="306">
        <v>0</v>
      </c>
      <c r="T71" s="306">
        <v>0</v>
      </c>
      <c r="U71" s="306">
        <v>6131</v>
      </c>
      <c r="V71" s="306">
        <v>30</v>
      </c>
      <c r="W71" s="306">
        <v>1181</v>
      </c>
      <c r="X71" s="306">
        <v>34176</v>
      </c>
      <c r="Y71" s="306">
        <v>31467</v>
      </c>
      <c r="Z71" s="306">
        <v>0</v>
      </c>
      <c r="AA71" s="306">
        <v>0</v>
      </c>
      <c r="AB71" s="306">
        <v>1413</v>
      </c>
      <c r="AC71" s="306">
        <v>40000</v>
      </c>
      <c r="AD71" s="306">
        <v>0</v>
      </c>
      <c r="AE71" s="306">
        <v>0</v>
      </c>
      <c r="AF71" s="306">
        <v>0</v>
      </c>
      <c r="AG71" s="306">
        <v>0</v>
      </c>
      <c r="AH71" s="306">
        <v>0</v>
      </c>
      <c r="AI71" s="306">
        <v>0</v>
      </c>
      <c r="AJ71" s="306">
        <v>0</v>
      </c>
      <c r="AK71" s="306">
        <v>1485</v>
      </c>
      <c r="AL71" s="306">
        <v>17247</v>
      </c>
    </row>
    <row r="72" spans="1:38" s="301" customFormat="1" ht="20.100000000000001" customHeight="1">
      <c r="A72" s="115" t="s">
        <v>1597</v>
      </c>
      <c r="B72" s="306">
        <v>697194</v>
      </c>
      <c r="C72" s="306">
        <v>409128</v>
      </c>
      <c r="D72" s="306">
        <v>15624</v>
      </c>
      <c r="E72" s="306">
        <v>89823</v>
      </c>
      <c r="F72" s="306">
        <v>63868</v>
      </c>
      <c r="G72" s="306">
        <v>1666</v>
      </c>
      <c r="H72" s="306">
        <v>0</v>
      </c>
      <c r="I72" s="306">
        <v>31</v>
      </c>
      <c r="J72" s="306">
        <v>8448</v>
      </c>
      <c r="K72" s="306">
        <v>5949</v>
      </c>
      <c r="L72" s="306">
        <v>119580</v>
      </c>
      <c r="M72" s="306">
        <v>0</v>
      </c>
      <c r="N72" s="306">
        <v>349</v>
      </c>
      <c r="O72" s="306">
        <v>9226</v>
      </c>
      <c r="P72" s="306">
        <v>3931</v>
      </c>
      <c r="Q72" s="306">
        <v>0</v>
      </c>
      <c r="R72" s="306">
        <v>0</v>
      </c>
      <c r="S72" s="306">
        <v>0</v>
      </c>
      <c r="T72" s="306">
        <v>5362</v>
      </c>
      <c r="U72" s="306">
        <v>10117</v>
      </c>
      <c r="V72" s="306">
        <v>0</v>
      </c>
      <c r="W72" s="306">
        <v>0</v>
      </c>
      <c r="X72" s="306">
        <v>24047</v>
      </c>
      <c r="Y72" s="306">
        <v>4289</v>
      </c>
      <c r="Z72" s="306">
        <v>0</v>
      </c>
      <c r="AA72" s="306">
        <v>0</v>
      </c>
      <c r="AB72" s="306">
        <v>12104</v>
      </c>
      <c r="AC72" s="306">
        <v>0</v>
      </c>
      <c r="AD72" s="306">
        <v>0</v>
      </c>
      <c r="AE72" s="306">
        <v>0</v>
      </c>
      <c r="AF72" s="306">
        <v>0</v>
      </c>
      <c r="AG72" s="306">
        <v>0</v>
      </c>
      <c r="AH72" s="306">
        <v>6410</v>
      </c>
      <c r="AI72" s="306">
        <v>0</v>
      </c>
      <c r="AJ72" s="306">
        <v>0</v>
      </c>
      <c r="AK72" s="306">
        <v>0</v>
      </c>
      <c r="AL72" s="306">
        <v>28304</v>
      </c>
    </row>
    <row r="73" spans="1:38" s="301" customFormat="1" ht="20.100000000000001" customHeight="1">
      <c r="A73" s="124" t="s">
        <v>1580</v>
      </c>
      <c r="B73" s="306">
        <v>87134</v>
      </c>
      <c r="C73" s="306">
        <v>53272</v>
      </c>
      <c r="D73" s="306">
        <v>3104</v>
      </c>
      <c r="E73" s="306">
        <v>10956</v>
      </c>
      <c r="F73" s="306">
        <v>8860</v>
      </c>
      <c r="G73" s="306">
        <v>0</v>
      </c>
      <c r="H73" s="306">
        <v>0</v>
      </c>
      <c r="I73" s="306">
        <v>0</v>
      </c>
      <c r="J73" s="306">
        <v>0</v>
      </c>
      <c r="K73" s="306">
        <v>3125</v>
      </c>
      <c r="L73" s="306">
        <v>18273</v>
      </c>
      <c r="M73" s="306">
        <v>0</v>
      </c>
      <c r="N73" s="306">
        <v>0</v>
      </c>
      <c r="O73" s="306">
        <v>0</v>
      </c>
      <c r="P73" s="306">
        <v>0</v>
      </c>
      <c r="Q73" s="306">
        <v>0</v>
      </c>
      <c r="R73" s="306">
        <v>0</v>
      </c>
      <c r="S73" s="306">
        <v>0</v>
      </c>
      <c r="T73" s="306">
        <v>202</v>
      </c>
      <c r="U73" s="306">
        <v>625</v>
      </c>
      <c r="V73" s="306">
        <v>0</v>
      </c>
      <c r="W73" s="306">
        <v>0</v>
      </c>
      <c r="X73" s="306">
        <v>3881</v>
      </c>
      <c r="Y73" s="306">
        <v>0</v>
      </c>
      <c r="Z73" s="306">
        <v>0</v>
      </c>
      <c r="AA73" s="306">
        <v>0</v>
      </c>
      <c r="AB73" s="306">
        <v>2300</v>
      </c>
      <c r="AC73" s="306">
        <v>0</v>
      </c>
      <c r="AD73" s="306">
        <v>0</v>
      </c>
      <c r="AE73" s="306">
        <v>0</v>
      </c>
      <c r="AF73" s="306">
        <v>0</v>
      </c>
      <c r="AG73" s="306">
        <v>0</v>
      </c>
      <c r="AH73" s="306">
        <v>1946</v>
      </c>
      <c r="AI73" s="306">
        <v>0</v>
      </c>
      <c r="AJ73" s="306">
        <v>0</v>
      </c>
      <c r="AK73" s="306">
        <v>0</v>
      </c>
      <c r="AL73" s="306">
        <v>0</v>
      </c>
    </row>
    <row r="74" spans="1:38" s="301" customFormat="1" ht="20.100000000000001" customHeight="1">
      <c r="A74" s="124" t="s">
        <v>1635</v>
      </c>
      <c r="B74" s="306">
        <v>75486</v>
      </c>
      <c r="C74" s="306">
        <v>51376</v>
      </c>
      <c r="D74" s="306">
        <v>2247</v>
      </c>
      <c r="E74" s="306">
        <v>11598</v>
      </c>
      <c r="F74" s="306">
        <v>14767</v>
      </c>
      <c r="G74" s="306">
        <v>1062</v>
      </c>
      <c r="H74" s="306">
        <v>0</v>
      </c>
      <c r="I74" s="306">
        <v>0</v>
      </c>
      <c r="J74" s="306">
        <v>725</v>
      </c>
      <c r="K74" s="306">
        <v>0</v>
      </c>
      <c r="L74" s="306">
        <v>13441</v>
      </c>
      <c r="M74" s="306">
        <v>0</v>
      </c>
      <c r="N74" s="306">
        <v>124</v>
      </c>
      <c r="O74" s="306">
        <v>0</v>
      </c>
      <c r="P74" s="306">
        <v>60</v>
      </c>
      <c r="Q74" s="306">
        <v>0</v>
      </c>
      <c r="R74" s="306">
        <v>0</v>
      </c>
      <c r="S74" s="306">
        <v>0</v>
      </c>
      <c r="T74" s="306">
        <v>0</v>
      </c>
      <c r="U74" s="306">
        <v>0</v>
      </c>
      <c r="V74" s="306">
        <v>0</v>
      </c>
      <c r="W74" s="306">
        <v>0</v>
      </c>
      <c r="X74" s="306">
        <v>0</v>
      </c>
      <c r="Y74" s="306">
        <v>0</v>
      </c>
      <c r="Z74" s="306">
        <v>0</v>
      </c>
      <c r="AA74" s="306">
        <v>0</v>
      </c>
      <c r="AB74" s="306">
        <v>0</v>
      </c>
      <c r="AC74" s="306">
        <v>0</v>
      </c>
      <c r="AD74" s="306">
        <v>0</v>
      </c>
      <c r="AE74" s="306">
        <v>0</v>
      </c>
      <c r="AF74" s="306">
        <v>0</v>
      </c>
      <c r="AG74" s="306">
        <v>0</v>
      </c>
      <c r="AH74" s="306">
        <v>853</v>
      </c>
      <c r="AI74" s="306">
        <v>0</v>
      </c>
      <c r="AJ74" s="306">
        <v>0</v>
      </c>
      <c r="AK74" s="306">
        <v>0</v>
      </c>
      <c r="AL74" s="306">
        <v>6499</v>
      </c>
    </row>
    <row r="75" spans="1:38" s="301" customFormat="1" ht="20.100000000000001" customHeight="1">
      <c r="A75" s="124" t="s">
        <v>1581</v>
      </c>
      <c r="B75" s="306">
        <v>70300</v>
      </c>
      <c r="C75" s="306">
        <v>60800</v>
      </c>
      <c r="D75" s="306">
        <v>1966</v>
      </c>
      <c r="E75" s="306">
        <v>12265</v>
      </c>
      <c r="F75" s="306">
        <v>4440</v>
      </c>
      <c r="G75" s="306">
        <v>200</v>
      </c>
      <c r="H75" s="306">
        <v>0</v>
      </c>
      <c r="I75" s="306">
        <v>31</v>
      </c>
      <c r="J75" s="306">
        <v>2094</v>
      </c>
      <c r="K75" s="306">
        <v>0</v>
      </c>
      <c r="L75" s="306">
        <v>20656</v>
      </c>
      <c r="M75" s="306">
        <v>0</v>
      </c>
      <c r="N75" s="306">
        <v>94</v>
      </c>
      <c r="O75" s="306">
        <v>397</v>
      </c>
      <c r="P75" s="306">
        <v>96</v>
      </c>
      <c r="Q75" s="306">
        <v>0</v>
      </c>
      <c r="R75" s="306">
        <v>0</v>
      </c>
      <c r="S75" s="306">
        <v>0</v>
      </c>
      <c r="T75" s="306">
        <v>3000</v>
      </c>
      <c r="U75" s="306">
        <v>4198</v>
      </c>
      <c r="V75" s="306">
        <v>0</v>
      </c>
      <c r="W75" s="306">
        <v>0</v>
      </c>
      <c r="X75" s="306">
        <v>5500</v>
      </c>
      <c r="Y75" s="306">
        <v>2500</v>
      </c>
      <c r="Z75" s="306">
        <v>0</v>
      </c>
      <c r="AA75" s="306">
        <v>0</v>
      </c>
      <c r="AB75" s="306">
        <v>3000</v>
      </c>
      <c r="AC75" s="306">
        <v>0</v>
      </c>
      <c r="AD75" s="306">
        <v>0</v>
      </c>
      <c r="AE75" s="306">
        <v>0</v>
      </c>
      <c r="AF75" s="306">
        <v>0</v>
      </c>
      <c r="AG75" s="306">
        <v>0</v>
      </c>
      <c r="AH75" s="306">
        <v>363</v>
      </c>
      <c r="AI75" s="306">
        <v>0</v>
      </c>
      <c r="AJ75" s="306">
        <v>0</v>
      </c>
      <c r="AK75" s="306">
        <v>0</v>
      </c>
      <c r="AL75" s="306">
        <v>0</v>
      </c>
    </row>
    <row r="76" spans="1:38" s="301" customFormat="1" ht="20.100000000000001" customHeight="1">
      <c r="A76" s="124" t="s">
        <v>1636</v>
      </c>
      <c r="B76" s="306">
        <v>56809</v>
      </c>
      <c r="C76" s="306">
        <v>42422</v>
      </c>
      <c r="D76" s="306">
        <v>1531</v>
      </c>
      <c r="E76" s="306">
        <v>9287</v>
      </c>
      <c r="F76" s="306">
        <v>4310</v>
      </c>
      <c r="G76" s="306">
        <v>384</v>
      </c>
      <c r="H76" s="306">
        <v>0</v>
      </c>
      <c r="I76" s="306">
        <v>0</v>
      </c>
      <c r="J76" s="306">
        <v>575</v>
      </c>
      <c r="K76" s="306">
        <v>0</v>
      </c>
      <c r="L76" s="306">
        <v>12561</v>
      </c>
      <c r="M76" s="306">
        <v>0</v>
      </c>
      <c r="N76" s="306">
        <v>131</v>
      </c>
      <c r="O76" s="306">
        <v>0</v>
      </c>
      <c r="P76" s="306">
        <v>498</v>
      </c>
      <c r="Q76" s="306">
        <v>0</v>
      </c>
      <c r="R76" s="306">
        <v>0</v>
      </c>
      <c r="S76" s="306">
        <v>0</v>
      </c>
      <c r="T76" s="306">
        <v>1621</v>
      </c>
      <c r="U76" s="306">
        <v>3056</v>
      </c>
      <c r="V76" s="306">
        <v>0</v>
      </c>
      <c r="W76" s="306">
        <v>0</v>
      </c>
      <c r="X76" s="306">
        <v>3975</v>
      </c>
      <c r="Y76" s="306">
        <v>1789</v>
      </c>
      <c r="Z76" s="306">
        <v>0</v>
      </c>
      <c r="AA76" s="306">
        <v>0</v>
      </c>
      <c r="AB76" s="306">
        <v>1257</v>
      </c>
      <c r="AC76" s="306">
        <v>0</v>
      </c>
      <c r="AD76" s="306">
        <v>0</v>
      </c>
      <c r="AE76" s="306">
        <v>0</v>
      </c>
      <c r="AF76" s="306">
        <v>0</v>
      </c>
      <c r="AG76" s="306">
        <v>0</v>
      </c>
      <c r="AH76" s="306">
        <v>1447</v>
      </c>
      <c r="AI76" s="306">
        <v>0</v>
      </c>
      <c r="AJ76" s="306">
        <v>0</v>
      </c>
      <c r="AK76" s="306">
        <v>0</v>
      </c>
      <c r="AL76" s="306">
        <v>0</v>
      </c>
    </row>
    <row r="77" spans="1:38" s="301" customFormat="1" ht="20.100000000000001" customHeight="1">
      <c r="A77" s="124" t="s">
        <v>1582</v>
      </c>
      <c r="B77" s="306">
        <v>173372</v>
      </c>
      <c r="C77" s="306">
        <v>60132</v>
      </c>
      <c r="D77" s="306">
        <v>950</v>
      </c>
      <c r="E77" s="306">
        <v>11621</v>
      </c>
      <c r="F77" s="306">
        <v>9277</v>
      </c>
      <c r="G77" s="306">
        <v>0</v>
      </c>
      <c r="H77" s="306">
        <v>0</v>
      </c>
      <c r="I77" s="306">
        <v>0</v>
      </c>
      <c r="J77" s="306">
        <v>923</v>
      </c>
      <c r="K77" s="306">
        <v>0</v>
      </c>
      <c r="L77" s="306">
        <v>15367</v>
      </c>
      <c r="M77" s="306">
        <v>0</v>
      </c>
      <c r="N77" s="306">
        <v>0</v>
      </c>
      <c r="O77" s="306">
        <v>0</v>
      </c>
      <c r="P77" s="306">
        <v>470</v>
      </c>
      <c r="Q77" s="306">
        <v>0</v>
      </c>
      <c r="R77" s="306">
        <v>0</v>
      </c>
      <c r="S77" s="306">
        <v>0</v>
      </c>
      <c r="T77" s="306">
        <v>147</v>
      </c>
      <c r="U77" s="306">
        <v>686</v>
      </c>
      <c r="V77" s="306">
        <v>0</v>
      </c>
      <c r="W77" s="306">
        <v>0</v>
      </c>
      <c r="X77" s="306">
        <v>3273</v>
      </c>
      <c r="Y77" s="306">
        <v>0</v>
      </c>
      <c r="Z77" s="306">
        <v>0</v>
      </c>
      <c r="AA77" s="306">
        <v>0</v>
      </c>
      <c r="AB77" s="306">
        <v>990</v>
      </c>
      <c r="AC77" s="306">
        <v>0</v>
      </c>
      <c r="AD77" s="306">
        <v>0</v>
      </c>
      <c r="AE77" s="306">
        <v>0</v>
      </c>
      <c r="AF77" s="306">
        <v>0</v>
      </c>
      <c r="AG77" s="306">
        <v>0</v>
      </c>
      <c r="AH77" s="306">
        <v>544</v>
      </c>
      <c r="AI77" s="306">
        <v>0</v>
      </c>
      <c r="AJ77" s="306">
        <v>0</v>
      </c>
      <c r="AK77" s="306">
        <v>0</v>
      </c>
      <c r="AL77" s="306">
        <v>15884</v>
      </c>
    </row>
    <row r="78" spans="1:38" s="301" customFormat="1" ht="20.100000000000001" customHeight="1">
      <c r="A78" s="124" t="s">
        <v>1637</v>
      </c>
      <c r="B78" s="306">
        <v>121911</v>
      </c>
      <c r="C78" s="306">
        <v>74680</v>
      </c>
      <c r="D78" s="306">
        <v>2786</v>
      </c>
      <c r="E78" s="306">
        <v>19040</v>
      </c>
      <c r="F78" s="306">
        <v>11052</v>
      </c>
      <c r="G78" s="306">
        <v>0</v>
      </c>
      <c r="H78" s="306">
        <v>0</v>
      </c>
      <c r="I78" s="306">
        <v>0</v>
      </c>
      <c r="J78" s="306">
        <v>3176</v>
      </c>
      <c r="K78" s="306">
        <v>0</v>
      </c>
      <c r="L78" s="306">
        <v>22544</v>
      </c>
      <c r="M78" s="306">
        <v>0</v>
      </c>
      <c r="N78" s="306">
        <v>0</v>
      </c>
      <c r="O78" s="306">
        <v>4413</v>
      </c>
      <c r="P78" s="306">
        <v>1081</v>
      </c>
      <c r="Q78" s="306">
        <v>0</v>
      </c>
      <c r="R78" s="306">
        <v>0</v>
      </c>
      <c r="S78" s="306">
        <v>0</v>
      </c>
      <c r="T78" s="306">
        <v>236</v>
      </c>
      <c r="U78" s="306">
        <v>1063</v>
      </c>
      <c r="V78" s="306">
        <v>0</v>
      </c>
      <c r="W78" s="306">
        <v>0</v>
      </c>
      <c r="X78" s="306">
        <v>4928</v>
      </c>
      <c r="Y78" s="306">
        <v>0</v>
      </c>
      <c r="Z78" s="306">
        <v>0</v>
      </c>
      <c r="AA78" s="306">
        <v>0</v>
      </c>
      <c r="AB78" s="306">
        <v>2710</v>
      </c>
      <c r="AC78" s="306">
        <v>0</v>
      </c>
      <c r="AD78" s="306">
        <v>0</v>
      </c>
      <c r="AE78" s="306">
        <v>0</v>
      </c>
      <c r="AF78" s="306">
        <v>0</v>
      </c>
      <c r="AG78" s="306">
        <v>0</v>
      </c>
      <c r="AH78" s="306">
        <v>886</v>
      </c>
      <c r="AI78" s="306">
        <v>0</v>
      </c>
      <c r="AJ78" s="306">
        <v>0</v>
      </c>
      <c r="AK78" s="306">
        <v>0</v>
      </c>
      <c r="AL78" s="306">
        <v>765</v>
      </c>
    </row>
    <row r="79" spans="1:38" s="301" customFormat="1" ht="20.100000000000001" customHeight="1">
      <c r="A79" s="124" t="s">
        <v>1638</v>
      </c>
      <c r="B79" s="306">
        <v>83745</v>
      </c>
      <c r="C79" s="306">
        <v>61144</v>
      </c>
      <c r="D79" s="306">
        <v>2787</v>
      </c>
      <c r="E79" s="306">
        <v>15038</v>
      </c>
      <c r="F79" s="306">
        <v>11162</v>
      </c>
      <c r="G79" s="306">
        <v>0</v>
      </c>
      <c r="H79" s="306">
        <v>0</v>
      </c>
      <c r="I79" s="306">
        <v>0</v>
      </c>
      <c r="J79" s="306">
        <v>955</v>
      </c>
      <c r="K79" s="306">
        <v>2824</v>
      </c>
      <c r="L79" s="306">
        <v>16672</v>
      </c>
      <c r="M79" s="306">
        <v>0</v>
      </c>
      <c r="N79" s="306">
        <v>0</v>
      </c>
      <c r="O79" s="306">
        <v>4416</v>
      </c>
      <c r="P79" s="306">
        <v>1726</v>
      </c>
      <c r="Q79" s="306">
        <v>0</v>
      </c>
      <c r="R79" s="306">
        <v>0</v>
      </c>
      <c r="S79" s="306">
        <v>0</v>
      </c>
      <c r="T79" s="306">
        <v>156</v>
      </c>
      <c r="U79" s="306">
        <v>489</v>
      </c>
      <c r="V79" s="306">
        <v>0</v>
      </c>
      <c r="W79" s="306">
        <v>0</v>
      </c>
      <c r="X79" s="306">
        <v>2490</v>
      </c>
      <c r="Y79" s="306">
        <v>0</v>
      </c>
      <c r="Z79" s="306">
        <v>0</v>
      </c>
      <c r="AA79" s="306">
        <v>0</v>
      </c>
      <c r="AB79" s="306">
        <v>1587</v>
      </c>
      <c r="AC79" s="306">
        <v>0</v>
      </c>
      <c r="AD79" s="306">
        <v>0</v>
      </c>
      <c r="AE79" s="306">
        <v>0</v>
      </c>
      <c r="AF79" s="306">
        <v>0</v>
      </c>
      <c r="AG79" s="306">
        <v>0</v>
      </c>
      <c r="AH79" s="306">
        <v>186</v>
      </c>
      <c r="AI79" s="306">
        <v>0</v>
      </c>
      <c r="AJ79" s="306">
        <v>0</v>
      </c>
      <c r="AK79" s="306">
        <v>0</v>
      </c>
      <c r="AL79" s="306">
        <v>656</v>
      </c>
    </row>
    <row r="80" spans="1:38" s="301" customFormat="1" ht="20.100000000000001" customHeight="1">
      <c r="A80" s="124" t="s">
        <v>1639</v>
      </c>
      <c r="B80" s="306">
        <v>1789</v>
      </c>
      <c r="C80" s="306">
        <v>737</v>
      </c>
      <c r="D80" s="306">
        <v>234</v>
      </c>
      <c r="E80" s="306">
        <v>18</v>
      </c>
      <c r="F80" s="306">
        <v>0</v>
      </c>
      <c r="G80" s="306">
        <v>0</v>
      </c>
      <c r="H80" s="306">
        <v>0</v>
      </c>
      <c r="I80" s="306">
        <v>0</v>
      </c>
      <c r="J80" s="306">
        <v>0</v>
      </c>
      <c r="K80" s="306">
        <v>0</v>
      </c>
      <c r="L80" s="306">
        <v>40</v>
      </c>
      <c r="M80" s="306">
        <v>0</v>
      </c>
      <c r="N80" s="306">
        <v>0</v>
      </c>
      <c r="O80" s="306">
        <v>0</v>
      </c>
      <c r="P80" s="306">
        <v>0</v>
      </c>
      <c r="Q80" s="306">
        <v>0</v>
      </c>
      <c r="R80" s="306">
        <v>0</v>
      </c>
      <c r="S80" s="306">
        <v>0</v>
      </c>
      <c r="T80" s="306">
        <v>0</v>
      </c>
      <c r="U80" s="306">
        <v>0</v>
      </c>
      <c r="V80" s="306">
        <v>0</v>
      </c>
      <c r="W80" s="306">
        <v>0</v>
      </c>
      <c r="X80" s="306">
        <v>0</v>
      </c>
      <c r="Y80" s="306">
        <v>0</v>
      </c>
      <c r="Z80" s="306">
        <v>0</v>
      </c>
      <c r="AA80" s="306">
        <v>0</v>
      </c>
      <c r="AB80" s="306">
        <v>260</v>
      </c>
      <c r="AC80" s="306">
        <v>0</v>
      </c>
      <c r="AD80" s="306">
        <v>0</v>
      </c>
      <c r="AE80" s="306">
        <v>0</v>
      </c>
      <c r="AF80" s="306">
        <v>0</v>
      </c>
      <c r="AG80" s="306">
        <v>0</v>
      </c>
      <c r="AH80" s="306">
        <v>185</v>
      </c>
      <c r="AI80" s="306">
        <v>0</v>
      </c>
      <c r="AJ80" s="306">
        <v>0</v>
      </c>
      <c r="AK80" s="306">
        <v>0</v>
      </c>
      <c r="AL80" s="306">
        <v>0</v>
      </c>
    </row>
    <row r="81" spans="1:38" s="301" customFormat="1" ht="20.100000000000001" customHeight="1">
      <c r="A81" s="124" t="s">
        <v>1640</v>
      </c>
      <c r="B81" s="306">
        <v>26648</v>
      </c>
      <c r="C81" s="306">
        <v>4565</v>
      </c>
      <c r="D81" s="306">
        <v>19</v>
      </c>
      <c r="E81" s="306"/>
      <c r="F81" s="306"/>
      <c r="G81" s="306">
        <v>20</v>
      </c>
      <c r="H81" s="306"/>
      <c r="I81" s="306"/>
      <c r="J81" s="306"/>
      <c r="K81" s="306"/>
      <c r="L81" s="306">
        <v>26</v>
      </c>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v>4500</v>
      </c>
    </row>
    <row r="82" spans="1:38" s="304" customFormat="1" ht="20.100000000000001" customHeight="1">
      <c r="A82" s="129" t="s">
        <v>1641</v>
      </c>
      <c r="B82" s="303">
        <v>1009328</v>
      </c>
      <c r="C82" s="303">
        <v>992817</v>
      </c>
      <c r="D82" s="303">
        <v>22252</v>
      </c>
      <c r="E82" s="303">
        <v>123675</v>
      </c>
      <c r="F82" s="303">
        <v>69307</v>
      </c>
      <c r="G82" s="303">
        <v>11123</v>
      </c>
      <c r="H82" s="303">
        <v>0</v>
      </c>
      <c r="I82" s="303">
        <v>8228</v>
      </c>
      <c r="J82" s="303">
        <v>0</v>
      </c>
      <c r="K82" s="303">
        <v>33396</v>
      </c>
      <c r="L82" s="303">
        <v>175255</v>
      </c>
      <c r="M82" s="303">
        <v>0</v>
      </c>
      <c r="N82" s="303">
        <v>0</v>
      </c>
      <c r="O82" s="303">
        <v>205</v>
      </c>
      <c r="P82" s="303">
        <v>16491</v>
      </c>
      <c r="Q82" s="303">
        <v>2123</v>
      </c>
      <c r="R82" s="303">
        <v>0</v>
      </c>
      <c r="S82" s="303">
        <v>567</v>
      </c>
      <c r="T82" s="303">
        <v>3934</v>
      </c>
      <c r="U82" s="303">
        <v>53092</v>
      </c>
      <c r="V82" s="303">
        <v>287</v>
      </c>
      <c r="W82" s="303">
        <v>6087</v>
      </c>
      <c r="X82" s="303">
        <v>67965</v>
      </c>
      <c r="Y82" s="303">
        <v>52426</v>
      </c>
      <c r="Z82" s="303">
        <v>-384</v>
      </c>
      <c r="AA82" s="303">
        <v>0</v>
      </c>
      <c r="AB82" s="303">
        <v>212731</v>
      </c>
      <c r="AC82" s="303">
        <v>88974</v>
      </c>
      <c r="AD82" s="303">
        <v>0</v>
      </c>
      <c r="AE82" s="303">
        <v>0</v>
      </c>
      <c r="AF82" s="303">
        <v>0</v>
      </c>
      <c r="AG82" s="303">
        <v>0</v>
      </c>
      <c r="AH82" s="303">
        <v>25607</v>
      </c>
      <c r="AI82" s="303">
        <v>65</v>
      </c>
      <c r="AJ82" s="303">
        <v>0</v>
      </c>
      <c r="AK82" s="303">
        <v>0</v>
      </c>
      <c r="AL82" s="303">
        <v>19411</v>
      </c>
    </row>
    <row r="83" spans="1:38" s="301" customFormat="1" ht="20.100000000000001" customHeight="1">
      <c r="A83" s="112" t="s">
        <v>1642</v>
      </c>
      <c r="B83" s="306">
        <v>164817</v>
      </c>
      <c r="C83" s="306">
        <v>164817</v>
      </c>
      <c r="D83" s="306">
        <v>4076</v>
      </c>
      <c r="E83" s="306">
        <v>17753</v>
      </c>
      <c r="F83" s="306">
        <v>26</v>
      </c>
      <c r="G83" s="306">
        <v>84</v>
      </c>
      <c r="H83" s="306"/>
      <c r="I83" s="306">
        <v>7038</v>
      </c>
      <c r="J83" s="306"/>
      <c r="K83" s="306"/>
      <c r="L83" s="306">
        <v>25731</v>
      </c>
      <c r="M83" s="306"/>
      <c r="N83" s="306"/>
      <c r="O83" s="306">
        <v>205</v>
      </c>
      <c r="P83" s="306"/>
      <c r="Q83" s="306">
        <v>643</v>
      </c>
      <c r="R83" s="306"/>
      <c r="S83" s="306">
        <v>567</v>
      </c>
      <c r="T83" s="306">
        <v>1292</v>
      </c>
      <c r="U83" s="306">
        <v>10580</v>
      </c>
      <c r="V83" s="306">
        <v>140</v>
      </c>
      <c r="W83" s="306">
        <v>4108</v>
      </c>
      <c r="X83" s="306">
        <v>17886</v>
      </c>
      <c r="Y83" s="306">
        <v>1022</v>
      </c>
      <c r="Z83" s="306"/>
      <c r="AA83" s="306"/>
      <c r="AB83" s="306">
        <v>6328</v>
      </c>
      <c r="AC83" s="306">
        <v>67338</v>
      </c>
      <c r="AD83" s="306"/>
      <c r="AE83" s="306"/>
      <c r="AF83" s="306"/>
      <c r="AG83" s="306"/>
      <c r="AH83" s="306"/>
      <c r="AI83" s="306"/>
      <c r="AJ83" s="306"/>
      <c r="AK83" s="306"/>
      <c r="AL83" s="306"/>
    </row>
    <row r="84" spans="1:38" s="301" customFormat="1" ht="20.100000000000001" customHeight="1">
      <c r="A84" s="115" t="s">
        <v>1583</v>
      </c>
      <c r="B84" s="306">
        <v>961</v>
      </c>
      <c r="C84" s="306">
        <v>961</v>
      </c>
      <c r="D84" s="306">
        <v>39</v>
      </c>
      <c r="E84" s="306">
        <v>32</v>
      </c>
      <c r="F84" s="306">
        <v>0</v>
      </c>
      <c r="G84" s="306">
        <v>136</v>
      </c>
      <c r="H84" s="306">
        <v>0</v>
      </c>
      <c r="I84" s="306">
        <v>0</v>
      </c>
      <c r="J84" s="306">
        <v>0</v>
      </c>
      <c r="K84" s="306">
        <v>0</v>
      </c>
      <c r="L84" s="306">
        <v>41</v>
      </c>
      <c r="M84" s="306">
        <v>0</v>
      </c>
      <c r="N84" s="306">
        <v>0</v>
      </c>
      <c r="O84" s="306">
        <v>0</v>
      </c>
      <c r="P84" s="306">
        <v>0</v>
      </c>
      <c r="Q84" s="306">
        <v>0</v>
      </c>
      <c r="R84" s="306">
        <v>0</v>
      </c>
      <c r="S84" s="306">
        <v>0</v>
      </c>
      <c r="T84" s="306">
        <v>0</v>
      </c>
      <c r="U84" s="306">
        <v>0</v>
      </c>
      <c r="V84" s="306">
        <v>0</v>
      </c>
      <c r="W84" s="306">
        <v>0</v>
      </c>
      <c r="X84" s="306">
        <v>66</v>
      </c>
      <c r="Y84" s="306">
        <v>647</v>
      </c>
      <c r="Z84" s="306">
        <v>0</v>
      </c>
      <c r="AA84" s="306">
        <v>0</v>
      </c>
      <c r="AB84" s="306">
        <v>0</v>
      </c>
      <c r="AC84" s="306">
        <v>0</v>
      </c>
      <c r="AD84" s="306">
        <v>0</v>
      </c>
      <c r="AE84" s="306">
        <v>0</v>
      </c>
      <c r="AF84" s="306">
        <v>0</v>
      </c>
      <c r="AG84" s="306">
        <v>0</v>
      </c>
      <c r="AH84" s="306">
        <v>0</v>
      </c>
      <c r="AI84" s="306">
        <v>0</v>
      </c>
      <c r="AJ84" s="306">
        <v>0</v>
      </c>
      <c r="AK84" s="306">
        <v>0</v>
      </c>
      <c r="AL84" s="306">
        <v>0</v>
      </c>
    </row>
    <row r="85" spans="1:38" s="301" customFormat="1" ht="20.100000000000001" customHeight="1">
      <c r="A85" s="115" t="s">
        <v>1597</v>
      </c>
      <c r="B85" s="306">
        <v>1634667</v>
      </c>
      <c r="C85" s="306">
        <v>827039</v>
      </c>
      <c r="D85" s="306">
        <v>18137</v>
      </c>
      <c r="E85" s="306">
        <v>105890</v>
      </c>
      <c r="F85" s="306">
        <v>69281</v>
      </c>
      <c r="G85" s="306">
        <v>10903</v>
      </c>
      <c r="H85" s="306">
        <v>0</v>
      </c>
      <c r="I85" s="306">
        <v>1190</v>
      </c>
      <c r="J85" s="306">
        <v>0</v>
      </c>
      <c r="K85" s="306">
        <v>33396</v>
      </c>
      <c r="L85" s="306">
        <v>149483</v>
      </c>
      <c r="M85" s="306">
        <v>0</v>
      </c>
      <c r="N85" s="306">
        <v>0</v>
      </c>
      <c r="O85" s="306">
        <v>0</v>
      </c>
      <c r="P85" s="306">
        <v>16491</v>
      </c>
      <c r="Q85" s="306">
        <v>1480</v>
      </c>
      <c r="R85" s="306">
        <v>0</v>
      </c>
      <c r="S85" s="306">
        <v>0</v>
      </c>
      <c r="T85" s="306">
        <v>2642</v>
      </c>
      <c r="U85" s="306">
        <v>42512</v>
      </c>
      <c r="V85" s="306">
        <v>147</v>
      </c>
      <c r="W85" s="306">
        <v>1979</v>
      </c>
      <c r="X85" s="306">
        <v>50013</v>
      </c>
      <c r="Y85" s="306">
        <v>50757</v>
      </c>
      <c r="Z85" s="306">
        <v>-384</v>
      </c>
      <c r="AA85" s="306">
        <v>0</v>
      </c>
      <c r="AB85" s="306">
        <v>206403</v>
      </c>
      <c r="AC85" s="306">
        <v>21636</v>
      </c>
      <c r="AD85" s="306">
        <v>0</v>
      </c>
      <c r="AE85" s="306">
        <v>0</v>
      </c>
      <c r="AF85" s="306">
        <v>0</v>
      </c>
      <c r="AG85" s="306">
        <v>0</v>
      </c>
      <c r="AH85" s="306">
        <v>25607</v>
      </c>
      <c r="AI85" s="306">
        <v>65</v>
      </c>
      <c r="AJ85" s="306">
        <v>0</v>
      </c>
      <c r="AK85" s="306">
        <v>0</v>
      </c>
      <c r="AL85" s="306">
        <v>19411</v>
      </c>
    </row>
    <row r="86" spans="1:38" s="301" customFormat="1" ht="20.100000000000001" customHeight="1">
      <c r="A86" s="124" t="s">
        <v>1643</v>
      </c>
      <c r="B86" s="306">
        <v>126481</v>
      </c>
      <c r="C86" s="306">
        <v>126481</v>
      </c>
      <c r="D86" s="306">
        <v>2197</v>
      </c>
      <c r="E86" s="306">
        <v>12425</v>
      </c>
      <c r="F86" s="306">
        <v>3173</v>
      </c>
      <c r="G86" s="306"/>
      <c r="H86" s="306"/>
      <c r="I86" s="306">
        <v>1077</v>
      </c>
      <c r="J86" s="306"/>
      <c r="K86" s="306"/>
      <c r="L86" s="306">
        <v>31111</v>
      </c>
      <c r="M86" s="306"/>
      <c r="N86" s="306"/>
      <c r="O86" s="306"/>
      <c r="P86" s="306">
        <v>892</v>
      </c>
      <c r="Q86" s="306">
        <v>285</v>
      </c>
      <c r="R86" s="306"/>
      <c r="S86" s="306"/>
      <c r="T86" s="306">
        <v>885</v>
      </c>
      <c r="U86" s="306">
        <v>14647</v>
      </c>
      <c r="V86" s="306">
        <v>147</v>
      </c>
      <c r="W86" s="306">
        <v>211</v>
      </c>
      <c r="X86" s="306">
        <v>14668</v>
      </c>
      <c r="Y86" s="306">
        <v>16114</v>
      </c>
      <c r="Z86" s="306">
        <v>-400</v>
      </c>
      <c r="AA86" s="306"/>
      <c r="AB86" s="306">
        <v>15276</v>
      </c>
      <c r="AC86" s="306">
        <v>1497</v>
      </c>
      <c r="AD86" s="306"/>
      <c r="AE86" s="306"/>
      <c r="AF86" s="306"/>
      <c r="AG86" s="306"/>
      <c r="AH86" s="306">
        <v>12276</v>
      </c>
      <c r="AI86" s="306"/>
      <c r="AJ86" s="306"/>
      <c r="AK86" s="306"/>
      <c r="AL86" s="306"/>
    </row>
    <row r="87" spans="1:38" s="301" customFormat="1" ht="20.100000000000001" customHeight="1">
      <c r="A87" s="124" t="s">
        <v>1644</v>
      </c>
      <c r="B87" s="306">
        <v>101443</v>
      </c>
      <c r="C87" s="306">
        <v>101443</v>
      </c>
      <c r="D87" s="306">
        <v>2592</v>
      </c>
      <c r="E87" s="306">
        <v>6240</v>
      </c>
      <c r="F87" s="306">
        <v>4424</v>
      </c>
      <c r="G87" s="306"/>
      <c r="H87" s="306"/>
      <c r="I87" s="306"/>
      <c r="J87" s="306"/>
      <c r="K87" s="306"/>
      <c r="L87" s="306">
        <v>12934</v>
      </c>
      <c r="M87" s="306"/>
      <c r="N87" s="306"/>
      <c r="O87" s="306"/>
      <c r="P87" s="306">
        <v>3068</v>
      </c>
      <c r="Q87" s="306">
        <v>110</v>
      </c>
      <c r="R87" s="306"/>
      <c r="S87" s="306"/>
      <c r="T87" s="306">
        <v>362</v>
      </c>
      <c r="U87" s="306">
        <v>4574</v>
      </c>
      <c r="V87" s="306"/>
      <c r="W87" s="306">
        <v>118</v>
      </c>
      <c r="X87" s="306">
        <v>6141</v>
      </c>
      <c r="Y87" s="306">
        <v>6905</v>
      </c>
      <c r="Z87" s="306"/>
      <c r="AA87" s="306"/>
      <c r="AB87" s="306">
        <v>47866</v>
      </c>
      <c r="AC87" s="306">
        <v>4610</v>
      </c>
      <c r="AD87" s="306"/>
      <c r="AE87" s="306"/>
      <c r="AF87" s="306"/>
      <c r="AG87" s="306"/>
      <c r="AH87" s="306">
        <v>1385</v>
      </c>
      <c r="AI87" s="306"/>
      <c r="AJ87" s="306"/>
      <c r="AK87" s="306"/>
      <c r="AL87" s="306">
        <v>114</v>
      </c>
    </row>
    <row r="88" spans="1:38" s="301" customFormat="1" ht="20.100000000000001" customHeight="1">
      <c r="A88" s="124" t="s">
        <v>1645</v>
      </c>
      <c r="B88" s="306">
        <v>106220</v>
      </c>
      <c r="C88" s="306">
        <v>106220</v>
      </c>
      <c r="D88" s="306">
        <v>1788</v>
      </c>
      <c r="E88" s="306">
        <v>12121</v>
      </c>
      <c r="F88" s="306">
        <v>8157</v>
      </c>
      <c r="G88" s="306"/>
      <c r="H88" s="306"/>
      <c r="I88" s="306"/>
      <c r="J88" s="306"/>
      <c r="K88" s="306"/>
      <c r="L88" s="306">
        <v>15382</v>
      </c>
      <c r="M88" s="306"/>
      <c r="N88" s="306"/>
      <c r="O88" s="306"/>
      <c r="P88" s="306"/>
      <c r="Q88" s="306">
        <v>172</v>
      </c>
      <c r="R88" s="306"/>
      <c r="S88" s="306"/>
      <c r="T88" s="306">
        <v>221</v>
      </c>
      <c r="U88" s="306">
        <v>2988</v>
      </c>
      <c r="V88" s="306"/>
      <c r="W88" s="306">
        <v>238</v>
      </c>
      <c r="X88" s="306">
        <v>3033</v>
      </c>
      <c r="Y88" s="306">
        <v>3738</v>
      </c>
      <c r="Z88" s="306"/>
      <c r="AA88" s="306"/>
      <c r="AB88" s="306">
        <v>46098</v>
      </c>
      <c r="AC88" s="306">
        <v>2942</v>
      </c>
      <c r="AD88" s="306"/>
      <c r="AE88" s="306"/>
      <c r="AF88" s="306"/>
      <c r="AG88" s="306"/>
      <c r="AH88" s="306">
        <v>581</v>
      </c>
      <c r="AI88" s="306"/>
      <c r="AJ88" s="306"/>
      <c r="AK88" s="306"/>
      <c r="AL88" s="306">
        <v>8761</v>
      </c>
    </row>
    <row r="89" spans="1:38" s="301" customFormat="1" ht="20.100000000000001" customHeight="1">
      <c r="A89" s="124" t="s">
        <v>1646</v>
      </c>
      <c r="B89" s="306">
        <v>83003</v>
      </c>
      <c r="C89" s="306">
        <v>83003</v>
      </c>
      <c r="D89" s="306">
        <v>1082</v>
      </c>
      <c r="E89" s="306">
        <v>8151</v>
      </c>
      <c r="F89" s="306">
        <v>8468</v>
      </c>
      <c r="G89" s="306">
        <v>0</v>
      </c>
      <c r="H89" s="306">
        <v>0</v>
      </c>
      <c r="I89" s="306">
        <v>0</v>
      </c>
      <c r="J89" s="306">
        <v>0</v>
      </c>
      <c r="K89" s="306">
        <v>6455</v>
      </c>
      <c r="L89" s="306">
        <v>16428</v>
      </c>
      <c r="M89" s="306">
        <v>0</v>
      </c>
      <c r="N89" s="306">
        <v>0</v>
      </c>
      <c r="O89" s="306">
        <v>0</v>
      </c>
      <c r="P89" s="306">
        <v>4217</v>
      </c>
      <c r="Q89" s="306">
        <v>134</v>
      </c>
      <c r="R89" s="306">
        <v>0</v>
      </c>
      <c r="S89" s="306">
        <v>0</v>
      </c>
      <c r="T89" s="306">
        <v>311</v>
      </c>
      <c r="U89" s="306">
        <v>3036</v>
      </c>
      <c r="V89" s="306">
        <v>0</v>
      </c>
      <c r="W89" s="306">
        <v>499</v>
      </c>
      <c r="X89" s="306">
        <v>2369</v>
      </c>
      <c r="Y89" s="306">
        <v>3382</v>
      </c>
      <c r="Z89" s="306">
        <v>0</v>
      </c>
      <c r="AA89" s="306">
        <v>0</v>
      </c>
      <c r="AB89" s="306">
        <v>21165</v>
      </c>
      <c r="AC89" s="306">
        <v>4652</v>
      </c>
      <c r="AD89" s="306">
        <v>0</v>
      </c>
      <c r="AE89" s="306">
        <v>0</v>
      </c>
      <c r="AF89" s="306">
        <v>0</v>
      </c>
      <c r="AG89" s="306">
        <v>0</v>
      </c>
      <c r="AH89" s="306">
        <v>2432</v>
      </c>
      <c r="AI89" s="306">
        <v>0</v>
      </c>
      <c r="AJ89" s="306">
        <v>0</v>
      </c>
      <c r="AK89" s="306">
        <v>0</v>
      </c>
      <c r="AL89" s="306">
        <v>222</v>
      </c>
    </row>
    <row r="90" spans="1:38" s="301" customFormat="1" ht="20.100000000000001" customHeight="1">
      <c r="A90" s="124" t="s">
        <v>1647</v>
      </c>
      <c r="B90" s="306">
        <v>59632</v>
      </c>
      <c r="C90" s="306">
        <v>59632</v>
      </c>
      <c r="D90" s="306">
        <v>1427</v>
      </c>
      <c r="E90" s="306">
        <v>4527</v>
      </c>
      <c r="F90" s="306">
        <v>4325</v>
      </c>
      <c r="G90" s="306"/>
      <c r="H90" s="306"/>
      <c r="I90" s="306"/>
      <c r="J90" s="306"/>
      <c r="K90" s="306">
        <v>10864</v>
      </c>
      <c r="L90" s="306">
        <v>10075</v>
      </c>
      <c r="M90" s="306"/>
      <c r="N90" s="306"/>
      <c r="O90" s="306"/>
      <c r="P90" s="306">
        <v>1457</v>
      </c>
      <c r="Q90" s="306">
        <v>93</v>
      </c>
      <c r="R90" s="306"/>
      <c r="S90" s="306"/>
      <c r="T90" s="306">
        <v>141</v>
      </c>
      <c r="U90" s="306">
        <v>1773</v>
      </c>
      <c r="V90" s="306"/>
      <c r="W90" s="306">
        <v>143</v>
      </c>
      <c r="X90" s="306">
        <v>3315</v>
      </c>
      <c r="Y90" s="306">
        <v>1927</v>
      </c>
      <c r="Z90" s="306"/>
      <c r="AA90" s="306"/>
      <c r="AB90" s="306">
        <v>10454</v>
      </c>
      <c r="AC90" s="306">
        <v>1851</v>
      </c>
      <c r="AD90" s="306"/>
      <c r="AE90" s="306"/>
      <c r="AF90" s="306"/>
      <c r="AG90" s="306"/>
      <c r="AH90" s="306">
        <v>1384</v>
      </c>
      <c r="AI90" s="306"/>
      <c r="AJ90" s="306"/>
      <c r="AK90" s="306"/>
      <c r="AL90" s="306">
        <v>5876</v>
      </c>
    </row>
    <row r="91" spans="1:38" s="301" customFormat="1" ht="20.100000000000001" customHeight="1">
      <c r="A91" s="124" t="s">
        <v>1648</v>
      </c>
      <c r="B91" s="306">
        <v>89544</v>
      </c>
      <c r="C91" s="306">
        <v>89544</v>
      </c>
      <c r="D91" s="306">
        <v>2431</v>
      </c>
      <c r="E91" s="306">
        <v>15897</v>
      </c>
      <c r="F91" s="306">
        <v>11677</v>
      </c>
      <c r="G91" s="306"/>
      <c r="H91" s="306"/>
      <c r="I91" s="306"/>
      <c r="J91" s="306"/>
      <c r="K91" s="306">
        <v>2475</v>
      </c>
      <c r="L91" s="306">
        <v>15461</v>
      </c>
      <c r="M91" s="306"/>
      <c r="N91" s="306"/>
      <c r="O91" s="306"/>
      <c r="P91" s="306"/>
      <c r="Q91" s="306">
        <v>131</v>
      </c>
      <c r="R91" s="306"/>
      <c r="S91" s="306"/>
      <c r="T91" s="306">
        <v>280</v>
      </c>
      <c r="U91" s="306">
        <v>4535</v>
      </c>
      <c r="V91" s="306"/>
      <c r="W91" s="306">
        <v>223</v>
      </c>
      <c r="X91" s="306">
        <v>5883</v>
      </c>
      <c r="Y91" s="306">
        <v>7013</v>
      </c>
      <c r="Z91" s="306"/>
      <c r="AA91" s="306"/>
      <c r="AB91" s="306">
        <v>17874</v>
      </c>
      <c r="AC91" s="306">
        <v>2403</v>
      </c>
      <c r="AD91" s="306"/>
      <c r="AE91" s="306"/>
      <c r="AF91" s="306"/>
      <c r="AG91" s="306"/>
      <c r="AH91" s="306">
        <v>3196</v>
      </c>
      <c r="AI91" s="306">
        <v>65</v>
      </c>
      <c r="AJ91" s="306"/>
      <c r="AK91" s="306"/>
      <c r="AL91" s="306"/>
    </row>
    <row r="92" spans="1:38" s="301" customFormat="1" ht="20.100000000000001" customHeight="1">
      <c r="A92" s="124" t="s">
        <v>1649</v>
      </c>
      <c r="B92" s="306">
        <v>124237</v>
      </c>
      <c r="C92" s="306">
        <v>124237</v>
      </c>
      <c r="D92" s="306">
        <v>2790</v>
      </c>
      <c r="E92" s="306">
        <v>23097</v>
      </c>
      <c r="F92" s="306">
        <v>10747</v>
      </c>
      <c r="G92" s="306">
        <v>4974</v>
      </c>
      <c r="H92" s="306">
        <v>0</v>
      </c>
      <c r="I92" s="306">
        <v>113</v>
      </c>
      <c r="J92" s="306">
        <v>0</v>
      </c>
      <c r="K92" s="306">
        <v>4636</v>
      </c>
      <c r="L92" s="306">
        <v>25281</v>
      </c>
      <c r="M92" s="306">
        <v>0</v>
      </c>
      <c r="N92" s="306">
        <v>0</v>
      </c>
      <c r="O92" s="306">
        <v>0</v>
      </c>
      <c r="P92" s="306">
        <v>4151</v>
      </c>
      <c r="Q92" s="306">
        <v>331</v>
      </c>
      <c r="R92" s="306">
        <v>0</v>
      </c>
      <c r="S92" s="306">
        <v>0</v>
      </c>
      <c r="T92" s="306">
        <v>188</v>
      </c>
      <c r="U92" s="306">
        <v>5681</v>
      </c>
      <c r="V92" s="306">
        <v>0</v>
      </c>
      <c r="W92" s="306">
        <v>337</v>
      </c>
      <c r="X92" s="306">
        <v>8406</v>
      </c>
      <c r="Y92" s="306">
        <v>6130</v>
      </c>
      <c r="Z92" s="306">
        <v>16</v>
      </c>
      <c r="AA92" s="306">
        <v>0</v>
      </c>
      <c r="AB92" s="306">
        <v>21565</v>
      </c>
      <c r="AC92" s="306">
        <v>2166</v>
      </c>
      <c r="AD92" s="306">
        <v>0</v>
      </c>
      <c r="AE92" s="306">
        <v>0</v>
      </c>
      <c r="AF92" s="306">
        <v>0</v>
      </c>
      <c r="AG92" s="306">
        <v>0</v>
      </c>
      <c r="AH92" s="306">
        <v>3628</v>
      </c>
      <c r="AI92" s="306">
        <v>0</v>
      </c>
      <c r="AJ92" s="306">
        <v>0</v>
      </c>
      <c r="AK92" s="306">
        <v>0</v>
      </c>
      <c r="AL92" s="306">
        <v>0</v>
      </c>
    </row>
    <row r="93" spans="1:38" s="304" customFormat="1" ht="20.100000000000001" customHeight="1">
      <c r="A93" s="124" t="s">
        <v>1650</v>
      </c>
      <c r="B93" s="306">
        <v>75654</v>
      </c>
      <c r="C93" s="306">
        <v>75654</v>
      </c>
      <c r="D93" s="306">
        <v>2126</v>
      </c>
      <c r="E93" s="306">
        <v>12273</v>
      </c>
      <c r="F93" s="306">
        <v>8451</v>
      </c>
      <c r="G93" s="306">
        <v>5929</v>
      </c>
      <c r="H93" s="306">
        <v>0</v>
      </c>
      <c r="I93" s="306">
        <v>0</v>
      </c>
      <c r="J93" s="306">
        <v>0</v>
      </c>
      <c r="K93" s="306">
        <v>4460</v>
      </c>
      <c r="L93" s="306">
        <v>12455</v>
      </c>
      <c r="M93" s="306">
        <v>0</v>
      </c>
      <c r="N93" s="306">
        <v>0</v>
      </c>
      <c r="O93" s="306">
        <v>0</v>
      </c>
      <c r="P93" s="306">
        <v>1211</v>
      </c>
      <c r="Q93" s="306">
        <v>101</v>
      </c>
      <c r="R93" s="306">
        <v>0</v>
      </c>
      <c r="S93" s="306">
        <v>0</v>
      </c>
      <c r="T93" s="306">
        <v>139</v>
      </c>
      <c r="U93" s="306">
        <v>2549</v>
      </c>
      <c r="V93" s="306">
        <v>0</v>
      </c>
      <c r="W93" s="306">
        <v>115</v>
      </c>
      <c r="X93" s="306">
        <v>2928</v>
      </c>
      <c r="Y93" s="306">
        <v>2772</v>
      </c>
      <c r="Z93" s="306">
        <v>0</v>
      </c>
      <c r="AA93" s="306">
        <v>0</v>
      </c>
      <c r="AB93" s="306">
        <v>18412</v>
      </c>
      <c r="AC93" s="306">
        <v>1449</v>
      </c>
      <c r="AD93" s="306">
        <v>0</v>
      </c>
      <c r="AE93" s="306">
        <v>0</v>
      </c>
      <c r="AF93" s="306">
        <v>0</v>
      </c>
      <c r="AG93" s="306">
        <v>0</v>
      </c>
      <c r="AH93" s="306">
        <v>284</v>
      </c>
      <c r="AI93" s="306">
        <v>0</v>
      </c>
      <c r="AJ93" s="306">
        <v>0</v>
      </c>
      <c r="AK93" s="306">
        <v>0</v>
      </c>
      <c r="AL93" s="306">
        <v>0</v>
      </c>
    </row>
    <row r="94" spans="1:38" s="301" customFormat="1" ht="20.100000000000001" customHeight="1">
      <c r="A94" s="124" t="s">
        <v>1651</v>
      </c>
      <c r="B94" s="306">
        <v>60825</v>
      </c>
      <c r="C94" s="306">
        <v>60825</v>
      </c>
      <c r="D94" s="306">
        <v>1704</v>
      </c>
      <c r="E94" s="306">
        <v>11159</v>
      </c>
      <c r="F94" s="306">
        <v>9859</v>
      </c>
      <c r="G94" s="306">
        <v>0</v>
      </c>
      <c r="H94" s="306">
        <v>0</v>
      </c>
      <c r="I94" s="306">
        <v>0</v>
      </c>
      <c r="J94" s="306">
        <v>0</v>
      </c>
      <c r="K94" s="306">
        <v>4506</v>
      </c>
      <c r="L94" s="306">
        <v>10356</v>
      </c>
      <c r="M94" s="306">
        <v>0</v>
      </c>
      <c r="N94" s="306">
        <v>0</v>
      </c>
      <c r="O94" s="306">
        <v>0</v>
      </c>
      <c r="P94" s="306">
        <v>1495</v>
      </c>
      <c r="Q94" s="306">
        <v>123</v>
      </c>
      <c r="R94" s="306">
        <v>0</v>
      </c>
      <c r="S94" s="306">
        <v>0</v>
      </c>
      <c r="T94" s="306">
        <v>115</v>
      </c>
      <c r="U94" s="306">
        <v>2729</v>
      </c>
      <c r="V94" s="306">
        <v>0</v>
      </c>
      <c r="W94" s="306">
        <v>95</v>
      </c>
      <c r="X94" s="306">
        <v>3270</v>
      </c>
      <c r="Y94" s="306">
        <v>2776</v>
      </c>
      <c r="Z94" s="306">
        <v>0</v>
      </c>
      <c r="AA94" s="306">
        <v>0</v>
      </c>
      <c r="AB94" s="306">
        <v>7693</v>
      </c>
      <c r="AC94" s="306">
        <v>66</v>
      </c>
      <c r="AD94" s="306">
        <v>0</v>
      </c>
      <c r="AE94" s="306">
        <v>0</v>
      </c>
      <c r="AF94" s="306">
        <v>0</v>
      </c>
      <c r="AG94" s="306">
        <v>0</v>
      </c>
      <c r="AH94" s="306">
        <v>441</v>
      </c>
      <c r="AI94" s="306">
        <v>0</v>
      </c>
      <c r="AJ94" s="306">
        <v>0</v>
      </c>
      <c r="AK94" s="306">
        <v>0</v>
      </c>
      <c r="AL94" s="306">
        <v>4438</v>
      </c>
    </row>
    <row r="95" spans="1:38" s="311" customFormat="1" ht="20.100000000000001" customHeight="1">
      <c r="A95" s="129" t="s">
        <v>1584</v>
      </c>
      <c r="B95" s="303">
        <v>2070726</v>
      </c>
      <c r="C95" s="303">
        <v>760333</v>
      </c>
      <c r="D95" s="303">
        <v>36943</v>
      </c>
      <c r="E95" s="303">
        <v>200257</v>
      </c>
      <c r="F95" s="303">
        <v>112392</v>
      </c>
      <c r="G95" s="303">
        <v>0</v>
      </c>
      <c r="H95" s="303">
        <v>0</v>
      </c>
      <c r="I95" s="303">
        <v>98</v>
      </c>
      <c r="J95" s="303">
        <v>0</v>
      </c>
      <c r="K95" s="303">
        <v>25411</v>
      </c>
      <c r="L95" s="303">
        <v>339450</v>
      </c>
      <c r="M95" s="303">
        <v>0</v>
      </c>
      <c r="N95" s="303">
        <v>0</v>
      </c>
      <c r="O95" s="303">
        <v>6672</v>
      </c>
      <c r="P95" s="303">
        <v>0</v>
      </c>
      <c r="Q95" s="303">
        <v>0</v>
      </c>
      <c r="R95" s="303">
        <v>0</v>
      </c>
      <c r="S95" s="303">
        <v>0</v>
      </c>
      <c r="T95" s="303">
        <v>5243</v>
      </c>
      <c r="U95" s="303">
        <v>3528</v>
      </c>
      <c r="V95" s="303">
        <v>0</v>
      </c>
      <c r="W95" s="303">
        <v>0</v>
      </c>
      <c r="X95" s="303">
        <v>28067</v>
      </c>
      <c r="Y95" s="303">
        <v>0</v>
      </c>
      <c r="Z95" s="303">
        <v>0</v>
      </c>
      <c r="AA95" s="303">
        <v>0</v>
      </c>
      <c r="AB95" s="303">
        <v>2272</v>
      </c>
      <c r="AC95" s="303">
        <v>0</v>
      </c>
      <c r="AD95" s="303">
        <v>0</v>
      </c>
      <c r="AE95" s="303">
        <v>0</v>
      </c>
      <c r="AF95" s="303">
        <v>0</v>
      </c>
      <c r="AG95" s="303">
        <v>0</v>
      </c>
      <c r="AH95" s="303">
        <v>0</v>
      </c>
      <c r="AI95" s="303">
        <v>0</v>
      </c>
      <c r="AJ95" s="303">
        <v>0</v>
      </c>
      <c r="AK95" s="303">
        <v>0</v>
      </c>
      <c r="AL95" s="303">
        <v>0</v>
      </c>
    </row>
    <row r="96" spans="1:38" ht="20.100000000000001" customHeight="1">
      <c r="A96" s="130" t="s">
        <v>1435</v>
      </c>
      <c r="B96" s="306">
        <v>218598</v>
      </c>
      <c r="C96" s="306">
        <v>81844</v>
      </c>
      <c r="D96" s="306">
        <v>5898</v>
      </c>
      <c r="E96" s="306">
        <v>22180</v>
      </c>
      <c r="F96" s="306">
        <v>5030</v>
      </c>
      <c r="G96" s="306"/>
      <c r="H96" s="306"/>
      <c r="I96" s="306">
        <v>-4293</v>
      </c>
      <c r="J96" s="306"/>
      <c r="K96" s="306"/>
      <c r="L96" s="306">
        <v>43129</v>
      </c>
      <c r="M96" s="306"/>
      <c r="N96" s="306"/>
      <c r="O96" s="306"/>
      <c r="P96" s="306"/>
      <c r="Q96" s="306"/>
      <c r="R96" s="306"/>
      <c r="S96" s="306"/>
      <c r="T96" s="306">
        <v>173</v>
      </c>
      <c r="U96" s="306"/>
      <c r="V96" s="306"/>
      <c r="W96" s="306"/>
      <c r="X96" s="306">
        <v>8853</v>
      </c>
      <c r="Y96" s="306"/>
      <c r="Z96" s="306"/>
      <c r="AA96" s="306"/>
      <c r="AB96" s="306">
        <v>874</v>
      </c>
      <c r="AC96" s="306"/>
      <c r="AD96" s="306"/>
      <c r="AE96" s="306"/>
      <c r="AF96" s="306"/>
      <c r="AG96" s="306"/>
      <c r="AH96" s="306"/>
      <c r="AI96" s="306"/>
      <c r="AJ96" s="306"/>
      <c r="AK96" s="306"/>
      <c r="AL96" s="306"/>
    </row>
    <row r="97" spans="1:38" ht="20.100000000000001" customHeight="1">
      <c r="A97" s="130" t="s">
        <v>1430</v>
      </c>
      <c r="B97" s="306">
        <v>1852128</v>
      </c>
      <c r="C97" s="306">
        <v>678489</v>
      </c>
      <c r="D97" s="306">
        <v>31045</v>
      </c>
      <c r="E97" s="306">
        <v>178077</v>
      </c>
      <c r="F97" s="306">
        <v>107362</v>
      </c>
      <c r="G97" s="306">
        <v>0</v>
      </c>
      <c r="H97" s="306">
        <v>0</v>
      </c>
      <c r="I97" s="306">
        <v>4391</v>
      </c>
      <c r="J97" s="306">
        <v>0</v>
      </c>
      <c r="K97" s="306">
        <v>25411</v>
      </c>
      <c r="L97" s="306">
        <v>296321</v>
      </c>
      <c r="M97" s="306">
        <v>0</v>
      </c>
      <c r="N97" s="306">
        <v>0</v>
      </c>
      <c r="O97" s="306">
        <v>6672</v>
      </c>
      <c r="P97" s="306">
        <v>0</v>
      </c>
      <c r="Q97" s="306">
        <v>0</v>
      </c>
      <c r="R97" s="306">
        <v>0</v>
      </c>
      <c r="S97" s="306">
        <v>0</v>
      </c>
      <c r="T97" s="306">
        <v>5070</v>
      </c>
      <c r="U97" s="306">
        <v>3528</v>
      </c>
      <c r="V97" s="306">
        <v>0</v>
      </c>
      <c r="W97" s="306">
        <v>0</v>
      </c>
      <c r="X97" s="306">
        <v>19214</v>
      </c>
      <c r="Y97" s="306">
        <v>0</v>
      </c>
      <c r="Z97" s="306">
        <v>0</v>
      </c>
      <c r="AA97" s="306">
        <v>0</v>
      </c>
      <c r="AB97" s="306">
        <v>1398</v>
      </c>
      <c r="AC97" s="306">
        <v>0</v>
      </c>
      <c r="AD97" s="306">
        <v>0</v>
      </c>
      <c r="AE97" s="306">
        <v>0</v>
      </c>
      <c r="AF97" s="306">
        <v>0</v>
      </c>
      <c r="AG97" s="306">
        <v>0</v>
      </c>
      <c r="AH97" s="306">
        <v>0</v>
      </c>
      <c r="AI97" s="306">
        <v>0</v>
      </c>
      <c r="AJ97" s="306">
        <v>0</v>
      </c>
      <c r="AK97" s="306">
        <v>0</v>
      </c>
      <c r="AL97" s="306">
        <v>0</v>
      </c>
    </row>
    <row r="98" spans="1:38" ht="20.100000000000001" customHeight="1">
      <c r="A98" s="130" t="s">
        <v>1436</v>
      </c>
      <c r="B98" s="306">
        <v>226532</v>
      </c>
      <c r="C98" s="306">
        <v>79876</v>
      </c>
      <c r="D98" s="306">
        <v>1499</v>
      </c>
      <c r="E98" s="306">
        <v>20964</v>
      </c>
      <c r="F98" s="306">
        <v>6884</v>
      </c>
      <c r="G98" s="306"/>
      <c r="H98" s="306"/>
      <c r="I98" s="306">
        <v>4391</v>
      </c>
      <c r="J98" s="306"/>
      <c r="K98" s="306">
        <v>546</v>
      </c>
      <c r="L98" s="306">
        <v>41167</v>
      </c>
      <c r="M98" s="306"/>
      <c r="N98" s="306"/>
      <c r="O98" s="306"/>
      <c r="P98" s="306"/>
      <c r="Q98" s="306"/>
      <c r="R98" s="306"/>
      <c r="S98" s="306"/>
      <c r="T98" s="306">
        <v>826</v>
      </c>
      <c r="U98" s="306">
        <v>433</v>
      </c>
      <c r="V98" s="306"/>
      <c r="W98" s="306"/>
      <c r="X98" s="306">
        <v>3110</v>
      </c>
      <c r="Y98" s="306"/>
      <c r="Z98" s="306"/>
      <c r="AA98" s="306"/>
      <c r="AB98" s="306">
        <v>56</v>
      </c>
      <c r="AC98" s="306"/>
      <c r="AD98" s="306"/>
      <c r="AE98" s="306"/>
      <c r="AF98" s="306"/>
      <c r="AG98" s="306"/>
      <c r="AH98" s="306"/>
      <c r="AI98" s="306"/>
      <c r="AJ98" s="306"/>
      <c r="AK98" s="306"/>
      <c r="AL98" s="306"/>
    </row>
    <row r="99" spans="1:38" ht="20.100000000000001" customHeight="1">
      <c r="A99" s="130" t="s">
        <v>1437</v>
      </c>
      <c r="B99" s="306">
        <v>190730</v>
      </c>
      <c r="C99" s="306">
        <v>81447</v>
      </c>
      <c r="D99" s="306">
        <v>4120</v>
      </c>
      <c r="E99" s="306">
        <v>21042</v>
      </c>
      <c r="F99" s="306">
        <v>16609</v>
      </c>
      <c r="G99" s="306"/>
      <c r="H99" s="306"/>
      <c r="I99" s="306"/>
      <c r="J99" s="306"/>
      <c r="K99" s="306">
        <v>3232</v>
      </c>
      <c r="L99" s="306">
        <v>30412</v>
      </c>
      <c r="M99" s="306"/>
      <c r="N99" s="306"/>
      <c r="O99" s="306">
        <v>2861</v>
      </c>
      <c r="P99" s="306"/>
      <c r="Q99" s="306"/>
      <c r="R99" s="306"/>
      <c r="S99" s="306"/>
      <c r="T99" s="306">
        <v>295</v>
      </c>
      <c r="U99" s="306">
        <v>415</v>
      </c>
      <c r="V99" s="306"/>
      <c r="W99" s="306"/>
      <c r="X99" s="306">
        <v>1687</v>
      </c>
      <c r="Y99" s="306"/>
      <c r="Z99" s="306"/>
      <c r="AA99" s="306"/>
      <c r="AB99" s="306">
        <v>774</v>
      </c>
      <c r="AC99" s="306"/>
      <c r="AD99" s="306"/>
      <c r="AE99" s="306"/>
      <c r="AF99" s="306"/>
      <c r="AG99" s="306"/>
      <c r="AH99" s="306"/>
      <c r="AI99" s="306"/>
      <c r="AJ99" s="306"/>
      <c r="AK99" s="306"/>
      <c r="AL99" s="306"/>
    </row>
    <row r="100" spans="1:38" ht="20.100000000000001" customHeight="1">
      <c r="A100" s="130" t="s">
        <v>1438</v>
      </c>
      <c r="B100" s="306">
        <v>283525</v>
      </c>
      <c r="C100" s="306">
        <v>82067</v>
      </c>
      <c r="D100" s="306">
        <v>4626</v>
      </c>
      <c r="E100" s="306">
        <v>18473</v>
      </c>
      <c r="F100" s="306">
        <v>7319</v>
      </c>
      <c r="G100" s="306"/>
      <c r="H100" s="306"/>
      <c r="I100" s="306"/>
      <c r="J100" s="306"/>
      <c r="K100" s="306">
        <v>475</v>
      </c>
      <c r="L100" s="306">
        <v>45503</v>
      </c>
      <c r="M100" s="306"/>
      <c r="N100" s="306"/>
      <c r="O100" s="306"/>
      <c r="P100" s="306"/>
      <c r="Q100" s="306"/>
      <c r="R100" s="306"/>
      <c r="S100" s="306"/>
      <c r="T100" s="306">
        <v>1052</v>
      </c>
      <c r="U100" s="306">
        <v>683</v>
      </c>
      <c r="V100" s="306"/>
      <c r="W100" s="306"/>
      <c r="X100" s="306">
        <v>3532</v>
      </c>
      <c r="Y100" s="306"/>
      <c r="Z100" s="306"/>
      <c r="AA100" s="306"/>
      <c r="AB100" s="306">
        <v>404</v>
      </c>
      <c r="AC100" s="306"/>
      <c r="AD100" s="306"/>
      <c r="AE100" s="306"/>
      <c r="AF100" s="306"/>
      <c r="AG100" s="306"/>
      <c r="AH100" s="306"/>
      <c r="AI100" s="306"/>
      <c r="AJ100" s="306"/>
      <c r="AK100" s="306"/>
      <c r="AL100" s="306"/>
    </row>
    <row r="101" spans="1:38" ht="20.100000000000001" customHeight="1">
      <c r="A101" s="130" t="s">
        <v>1439</v>
      </c>
      <c r="B101" s="306">
        <v>232982</v>
      </c>
      <c r="C101" s="306">
        <v>60791</v>
      </c>
      <c r="D101" s="306">
        <v>3088</v>
      </c>
      <c r="E101" s="306">
        <v>13049</v>
      </c>
      <c r="F101" s="306">
        <v>10742</v>
      </c>
      <c r="G101" s="306"/>
      <c r="H101" s="306"/>
      <c r="I101" s="306"/>
      <c r="J101" s="306"/>
      <c r="K101" s="306">
        <v>2927</v>
      </c>
      <c r="L101" s="306">
        <v>27809</v>
      </c>
      <c r="M101" s="306"/>
      <c r="N101" s="306"/>
      <c r="O101" s="306"/>
      <c r="P101" s="306"/>
      <c r="Q101" s="306"/>
      <c r="R101" s="306"/>
      <c r="S101" s="306"/>
      <c r="T101" s="306">
        <v>493</v>
      </c>
      <c r="U101" s="306">
        <v>385</v>
      </c>
      <c r="V101" s="306"/>
      <c r="W101" s="306"/>
      <c r="X101" s="306">
        <v>2249</v>
      </c>
      <c r="Y101" s="306"/>
      <c r="Z101" s="306"/>
      <c r="AA101" s="306"/>
      <c r="AB101" s="306">
        <v>49</v>
      </c>
      <c r="AC101" s="306"/>
      <c r="AD101" s="306"/>
      <c r="AE101" s="306"/>
      <c r="AF101" s="306"/>
      <c r="AG101" s="306"/>
      <c r="AH101" s="306"/>
      <c r="AI101" s="306"/>
      <c r="AJ101" s="306"/>
      <c r="AK101" s="306"/>
      <c r="AL101" s="306"/>
    </row>
    <row r="102" spans="1:38" ht="20.100000000000001" customHeight="1">
      <c r="A102" s="130" t="s">
        <v>1440</v>
      </c>
      <c r="B102" s="306">
        <v>170084</v>
      </c>
      <c r="C102" s="306">
        <v>58845</v>
      </c>
      <c r="D102" s="306">
        <v>3468</v>
      </c>
      <c r="E102" s="306">
        <v>14674</v>
      </c>
      <c r="F102" s="306">
        <v>11993</v>
      </c>
      <c r="G102" s="306"/>
      <c r="H102" s="306"/>
      <c r="I102" s="306"/>
      <c r="J102" s="306"/>
      <c r="K102" s="306">
        <v>265</v>
      </c>
      <c r="L102" s="306">
        <v>26426</v>
      </c>
      <c r="M102" s="306"/>
      <c r="N102" s="306"/>
      <c r="O102" s="306"/>
      <c r="P102" s="306"/>
      <c r="Q102" s="306"/>
      <c r="R102" s="306"/>
      <c r="S102" s="306"/>
      <c r="T102" s="306">
        <v>345</v>
      </c>
      <c r="U102" s="306">
        <v>304</v>
      </c>
      <c r="V102" s="306"/>
      <c r="W102" s="306"/>
      <c r="X102" s="306">
        <v>1370</v>
      </c>
      <c r="Y102" s="306"/>
      <c r="Z102" s="306"/>
      <c r="AA102" s="306"/>
      <c r="AB102" s="306"/>
      <c r="AC102" s="306"/>
      <c r="AD102" s="306"/>
      <c r="AE102" s="306"/>
      <c r="AF102" s="306"/>
      <c r="AG102" s="306"/>
      <c r="AH102" s="306"/>
      <c r="AI102" s="306"/>
      <c r="AJ102" s="306"/>
      <c r="AK102" s="306"/>
      <c r="AL102" s="306"/>
    </row>
    <row r="103" spans="1:38" ht="20.100000000000001" customHeight="1">
      <c r="A103" s="130" t="s">
        <v>1441</v>
      </c>
      <c r="B103" s="306">
        <v>164037</v>
      </c>
      <c r="C103" s="306">
        <v>70764</v>
      </c>
      <c r="D103" s="306">
        <v>4248</v>
      </c>
      <c r="E103" s="306">
        <v>18300</v>
      </c>
      <c r="F103" s="306">
        <v>8001</v>
      </c>
      <c r="G103" s="306"/>
      <c r="H103" s="306"/>
      <c r="I103" s="306"/>
      <c r="J103" s="306"/>
      <c r="K103" s="306">
        <v>17</v>
      </c>
      <c r="L103" s="306">
        <v>37016</v>
      </c>
      <c r="M103" s="306"/>
      <c r="N103" s="306"/>
      <c r="O103" s="306"/>
      <c r="P103" s="306"/>
      <c r="Q103" s="306"/>
      <c r="R103" s="306"/>
      <c r="S103" s="306"/>
      <c r="T103" s="306">
        <v>536</v>
      </c>
      <c r="U103" s="306">
        <v>450</v>
      </c>
      <c r="V103" s="306"/>
      <c r="W103" s="306"/>
      <c r="X103" s="306">
        <v>2116</v>
      </c>
      <c r="Y103" s="306"/>
      <c r="Z103" s="306"/>
      <c r="AA103" s="306"/>
      <c r="AB103" s="306">
        <v>80</v>
      </c>
      <c r="AC103" s="306"/>
      <c r="AD103" s="306"/>
      <c r="AE103" s="306"/>
      <c r="AF103" s="306"/>
      <c r="AG103" s="306"/>
      <c r="AH103" s="306"/>
      <c r="AI103" s="306"/>
      <c r="AJ103" s="306"/>
      <c r="AK103" s="306"/>
      <c r="AL103" s="306"/>
    </row>
    <row r="104" spans="1:38" ht="20.100000000000001" customHeight="1">
      <c r="A104" s="130" t="s">
        <v>1442</v>
      </c>
      <c r="B104" s="306">
        <v>215623</v>
      </c>
      <c r="C104" s="306">
        <v>96143</v>
      </c>
      <c r="D104" s="306">
        <v>3726</v>
      </c>
      <c r="E104" s="306">
        <v>27729</v>
      </c>
      <c r="F104" s="306">
        <v>17619</v>
      </c>
      <c r="G104" s="306"/>
      <c r="H104" s="306"/>
      <c r="I104" s="306"/>
      <c r="J104" s="306"/>
      <c r="K104" s="306">
        <v>7272</v>
      </c>
      <c r="L104" s="306">
        <v>33066</v>
      </c>
      <c r="M104" s="306"/>
      <c r="N104" s="306"/>
      <c r="O104" s="306">
        <v>3811</v>
      </c>
      <c r="P104" s="306"/>
      <c r="Q104" s="306"/>
      <c r="R104" s="306"/>
      <c r="S104" s="306"/>
      <c r="T104" s="306">
        <v>644</v>
      </c>
      <c r="U104" s="306">
        <v>344</v>
      </c>
      <c r="V104" s="306"/>
      <c r="W104" s="306"/>
      <c r="X104" s="306">
        <v>1932</v>
      </c>
      <c r="Y104" s="306"/>
      <c r="Z104" s="306"/>
      <c r="AA104" s="306"/>
      <c r="AB104" s="306"/>
      <c r="AC104" s="306"/>
      <c r="AD104" s="306"/>
      <c r="AE104" s="306"/>
      <c r="AF104" s="306"/>
      <c r="AG104" s="306"/>
      <c r="AH104" s="306"/>
      <c r="AI104" s="306"/>
      <c r="AJ104" s="306"/>
      <c r="AK104" s="306"/>
      <c r="AL104" s="306"/>
    </row>
    <row r="105" spans="1:38" ht="20.100000000000001" customHeight="1">
      <c r="A105" s="130" t="s">
        <v>1443</v>
      </c>
      <c r="B105" s="306">
        <v>280416</v>
      </c>
      <c r="C105" s="306">
        <v>99866</v>
      </c>
      <c r="D105" s="306">
        <v>3519</v>
      </c>
      <c r="E105" s="306">
        <v>29291</v>
      </c>
      <c r="F105" s="306">
        <v>19829</v>
      </c>
      <c r="G105" s="306"/>
      <c r="H105" s="306"/>
      <c r="I105" s="306"/>
      <c r="J105" s="306"/>
      <c r="K105" s="306">
        <v>5924</v>
      </c>
      <c r="L105" s="306">
        <v>38245</v>
      </c>
      <c r="M105" s="306"/>
      <c r="N105" s="306"/>
      <c r="O105" s="306"/>
      <c r="P105" s="306"/>
      <c r="Q105" s="306"/>
      <c r="R105" s="306"/>
      <c r="S105" s="306"/>
      <c r="T105" s="306">
        <v>690</v>
      </c>
      <c r="U105" s="306">
        <v>392</v>
      </c>
      <c r="V105" s="306"/>
      <c r="W105" s="306"/>
      <c r="X105" s="306">
        <v>1941</v>
      </c>
      <c r="Y105" s="306"/>
      <c r="Z105" s="306"/>
      <c r="AA105" s="306"/>
      <c r="AB105" s="306">
        <v>35</v>
      </c>
      <c r="AC105" s="306"/>
      <c r="AD105" s="306"/>
      <c r="AE105" s="306"/>
      <c r="AF105" s="306"/>
      <c r="AG105" s="306"/>
      <c r="AH105" s="306"/>
      <c r="AI105" s="306"/>
      <c r="AJ105" s="306"/>
      <c r="AK105" s="306"/>
      <c r="AL105" s="306"/>
    </row>
    <row r="106" spans="1:38" ht="20.100000000000001" customHeight="1">
      <c r="A106" s="130" t="s">
        <v>1444</v>
      </c>
      <c r="B106" s="306">
        <v>88199</v>
      </c>
      <c r="C106" s="306">
        <v>48690</v>
      </c>
      <c r="D106" s="306">
        <v>2751</v>
      </c>
      <c r="E106" s="306">
        <v>14555</v>
      </c>
      <c r="F106" s="306">
        <v>8366</v>
      </c>
      <c r="G106" s="306"/>
      <c r="H106" s="306"/>
      <c r="I106" s="306"/>
      <c r="J106" s="306"/>
      <c r="K106" s="306">
        <v>4753</v>
      </c>
      <c r="L106" s="306">
        <v>16677</v>
      </c>
      <c r="M106" s="306"/>
      <c r="N106" s="306"/>
      <c r="O106" s="306"/>
      <c r="P106" s="306"/>
      <c r="Q106" s="306"/>
      <c r="R106" s="306"/>
      <c r="S106" s="306"/>
      <c r="T106" s="306">
        <v>189</v>
      </c>
      <c r="U106" s="306">
        <v>122</v>
      </c>
      <c r="V106" s="306"/>
      <c r="W106" s="306"/>
      <c r="X106" s="306">
        <v>1277</v>
      </c>
      <c r="Y106" s="306"/>
      <c r="Z106" s="306"/>
      <c r="AA106" s="306"/>
      <c r="AB106" s="306"/>
      <c r="AC106" s="306"/>
      <c r="AD106" s="306"/>
      <c r="AE106" s="306"/>
      <c r="AF106" s="306"/>
      <c r="AG106" s="306"/>
      <c r="AH106" s="306"/>
      <c r="AI106" s="306"/>
      <c r="AJ106" s="306"/>
      <c r="AK106" s="306"/>
      <c r="AL106" s="306"/>
    </row>
    <row r="107" spans="1:38" s="311" customFormat="1" ht="20.100000000000001" customHeight="1">
      <c r="A107" s="129" t="s">
        <v>1652</v>
      </c>
      <c r="B107" s="303">
        <v>911081</v>
      </c>
      <c r="C107" s="303">
        <v>755366</v>
      </c>
      <c r="D107" s="303">
        <v>22815</v>
      </c>
      <c r="E107" s="303">
        <v>150761</v>
      </c>
      <c r="F107" s="303">
        <v>71743</v>
      </c>
      <c r="G107" s="303">
        <v>8366</v>
      </c>
      <c r="H107" s="303">
        <v>1556</v>
      </c>
      <c r="I107" s="303">
        <v>0</v>
      </c>
      <c r="J107" s="303">
        <v>4076</v>
      </c>
      <c r="K107" s="303">
        <v>27482</v>
      </c>
      <c r="L107" s="303">
        <v>242719</v>
      </c>
      <c r="M107" s="303">
        <v>0</v>
      </c>
      <c r="N107" s="303">
        <v>0</v>
      </c>
      <c r="O107" s="303">
        <v>21157</v>
      </c>
      <c r="P107" s="303">
        <v>79085</v>
      </c>
      <c r="Q107" s="303"/>
      <c r="R107" s="303"/>
      <c r="S107" s="303"/>
      <c r="T107" s="303">
        <v>16306</v>
      </c>
      <c r="U107" s="303">
        <v>28392</v>
      </c>
      <c r="V107" s="303">
        <v>0</v>
      </c>
      <c r="W107" s="303">
        <v>0</v>
      </c>
      <c r="X107" s="303">
        <v>35079</v>
      </c>
      <c r="Y107" s="303">
        <v>15942</v>
      </c>
      <c r="Z107" s="303"/>
      <c r="AA107" s="303"/>
      <c r="AB107" s="303"/>
      <c r="AC107" s="303"/>
      <c r="AD107" s="303"/>
      <c r="AE107" s="303"/>
      <c r="AF107" s="303"/>
      <c r="AG107" s="303"/>
      <c r="AH107" s="303">
        <v>372</v>
      </c>
      <c r="AI107" s="303">
        <v>0</v>
      </c>
      <c r="AJ107" s="303">
        <v>0</v>
      </c>
      <c r="AK107" s="303">
        <v>0</v>
      </c>
      <c r="AL107" s="303">
        <v>29515</v>
      </c>
    </row>
    <row r="108" spans="1:38" s="301" customFormat="1" ht="20.100000000000001" customHeight="1">
      <c r="A108" s="155" t="s">
        <v>1653</v>
      </c>
      <c r="B108" s="306">
        <v>139321</v>
      </c>
      <c r="C108" s="306">
        <v>111287</v>
      </c>
      <c r="D108" s="306">
        <v>9161</v>
      </c>
      <c r="E108" s="306">
        <v>42378</v>
      </c>
      <c r="F108" s="306"/>
      <c r="G108" s="306">
        <v>6564</v>
      </c>
      <c r="H108" s="306"/>
      <c r="I108" s="306"/>
      <c r="J108" s="306"/>
      <c r="K108" s="306"/>
      <c r="L108" s="306">
        <v>45341</v>
      </c>
      <c r="M108" s="306"/>
      <c r="N108" s="306"/>
      <c r="O108" s="306">
        <v>3832</v>
      </c>
      <c r="P108" s="306">
        <v>211</v>
      </c>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v>3800</v>
      </c>
    </row>
    <row r="109" spans="1:38" s="301" customFormat="1" ht="20.100000000000001" customHeight="1">
      <c r="A109" s="155" t="s">
        <v>1606</v>
      </c>
      <c r="B109" s="306">
        <v>771760</v>
      </c>
      <c r="C109" s="306">
        <v>644079</v>
      </c>
      <c r="D109" s="306">
        <v>13654</v>
      </c>
      <c r="E109" s="306">
        <v>108383</v>
      </c>
      <c r="F109" s="306">
        <v>71743</v>
      </c>
      <c r="G109" s="306">
        <v>1802</v>
      </c>
      <c r="H109" s="306">
        <v>1556</v>
      </c>
      <c r="I109" s="306">
        <v>0</v>
      </c>
      <c r="J109" s="306">
        <v>4076</v>
      </c>
      <c r="K109" s="306">
        <v>27482</v>
      </c>
      <c r="L109" s="306">
        <v>197378</v>
      </c>
      <c r="M109" s="306">
        <v>0</v>
      </c>
      <c r="N109" s="306">
        <v>0</v>
      </c>
      <c r="O109" s="306">
        <v>17325</v>
      </c>
      <c r="P109" s="306">
        <v>78874</v>
      </c>
      <c r="Q109" s="306"/>
      <c r="R109" s="306"/>
      <c r="S109" s="306"/>
      <c r="T109" s="306">
        <v>16306</v>
      </c>
      <c r="U109" s="306">
        <v>28392</v>
      </c>
      <c r="V109" s="306">
        <v>0</v>
      </c>
      <c r="W109" s="306">
        <v>0</v>
      </c>
      <c r="X109" s="306">
        <v>35079</v>
      </c>
      <c r="Y109" s="306">
        <v>15942</v>
      </c>
      <c r="Z109" s="306"/>
      <c r="AA109" s="306"/>
      <c r="AB109" s="306"/>
      <c r="AC109" s="306"/>
      <c r="AD109" s="306"/>
      <c r="AE109" s="306"/>
      <c r="AF109" s="306"/>
      <c r="AG109" s="306"/>
      <c r="AH109" s="306">
        <v>372</v>
      </c>
      <c r="AI109" s="306">
        <v>0</v>
      </c>
      <c r="AJ109" s="306">
        <v>0</v>
      </c>
      <c r="AK109" s="306">
        <v>0</v>
      </c>
      <c r="AL109" s="306">
        <v>25715</v>
      </c>
    </row>
    <row r="110" spans="1:38" s="301" customFormat="1" ht="20.100000000000001" customHeight="1">
      <c r="A110" s="157" t="s">
        <v>1654</v>
      </c>
      <c r="B110" s="306">
        <v>256753</v>
      </c>
      <c r="C110" s="306">
        <v>211493</v>
      </c>
      <c r="D110" s="306">
        <v>4241</v>
      </c>
      <c r="E110" s="306">
        <v>37608</v>
      </c>
      <c r="F110" s="306">
        <v>22892</v>
      </c>
      <c r="G110" s="306">
        <v>694</v>
      </c>
      <c r="H110" s="306"/>
      <c r="I110" s="306"/>
      <c r="J110" s="306">
        <v>1244</v>
      </c>
      <c r="K110" s="306">
        <v>5344</v>
      </c>
      <c r="L110" s="306">
        <v>54767</v>
      </c>
      <c r="M110" s="306"/>
      <c r="N110" s="306"/>
      <c r="O110" s="306">
        <v>5299</v>
      </c>
      <c r="P110" s="306">
        <v>32398</v>
      </c>
      <c r="Q110" s="306"/>
      <c r="R110" s="306"/>
      <c r="S110" s="306"/>
      <c r="T110" s="306">
        <v>6200</v>
      </c>
      <c r="U110" s="306">
        <v>9500</v>
      </c>
      <c r="V110" s="306"/>
      <c r="W110" s="306"/>
      <c r="X110" s="306">
        <v>14878</v>
      </c>
      <c r="Y110" s="306">
        <v>6939</v>
      </c>
      <c r="Z110" s="306"/>
      <c r="AA110" s="306"/>
      <c r="AB110" s="306"/>
      <c r="AC110" s="306"/>
      <c r="AD110" s="306"/>
      <c r="AE110" s="306"/>
      <c r="AF110" s="306"/>
      <c r="AG110" s="306"/>
      <c r="AH110" s="306">
        <v>172</v>
      </c>
      <c r="AI110" s="306"/>
      <c r="AJ110" s="306"/>
      <c r="AK110" s="306"/>
      <c r="AL110" s="306">
        <v>9317</v>
      </c>
    </row>
    <row r="111" spans="1:38" s="301" customFormat="1" ht="20.100000000000001" customHeight="1">
      <c r="A111" s="157" t="s">
        <v>1655</v>
      </c>
      <c r="B111" s="306">
        <v>276816</v>
      </c>
      <c r="C111" s="306">
        <v>239843</v>
      </c>
      <c r="D111" s="306">
        <v>4031</v>
      </c>
      <c r="E111" s="306">
        <v>38129</v>
      </c>
      <c r="F111" s="306">
        <v>27519</v>
      </c>
      <c r="G111" s="306">
        <v>460</v>
      </c>
      <c r="H111" s="306"/>
      <c r="I111" s="306"/>
      <c r="J111" s="306">
        <v>1732</v>
      </c>
      <c r="K111" s="306">
        <v>9871</v>
      </c>
      <c r="L111" s="306">
        <v>71399</v>
      </c>
      <c r="M111" s="306"/>
      <c r="N111" s="306"/>
      <c r="O111" s="306">
        <v>4737</v>
      </c>
      <c r="P111" s="306">
        <v>31970</v>
      </c>
      <c r="Q111" s="306"/>
      <c r="R111" s="306"/>
      <c r="S111" s="306"/>
      <c r="T111" s="306">
        <v>8100</v>
      </c>
      <c r="U111" s="306">
        <v>10300</v>
      </c>
      <c r="V111" s="306"/>
      <c r="W111" s="306"/>
      <c r="X111" s="306">
        <v>14960</v>
      </c>
      <c r="Y111" s="306">
        <v>6480</v>
      </c>
      <c r="Z111" s="306"/>
      <c r="AA111" s="306"/>
      <c r="AB111" s="306"/>
      <c r="AC111" s="306"/>
      <c r="AD111" s="306"/>
      <c r="AE111" s="306"/>
      <c r="AF111" s="306"/>
      <c r="AG111" s="306"/>
      <c r="AH111" s="306">
        <v>200</v>
      </c>
      <c r="AI111" s="306"/>
      <c r="AJ111" s="306"/>
      <c r="AK111" s="306"/>
      <c r="AL111" s="306">
        <v>9955</v>
      </c>
    </row>
    <row r="112" spans="1:38" s="301" customFormat="1" ht="20.100000000000001" customHeight="1">
      <c r="A112" s="157" t="s">
        <v>1656</v>
      </c>
      <c r="B112" s="306">
        <v>127033</v>
      </c>
      <c r="C112" s="306">
        <v>101921</v>
      </c>
      <c r="D112" s="306">
        <v>2937</v>
      </c>
      <c r="E112" s="306">
        <v>17127</v>
      </c>
      <c r="F112" s="306">
        <v>8530</v>
      </c>
      <c r="G112" s="306">
        <v>426</v>
      </c>
      <c r="H112" s="306">
        <v>1556</v>
      </c>
      <c r="I112" s="306"/>
      <c r="J112" s="306">
        <v>615</v>
      </c>
      <c r="K112" s="306">
        <v>6308</v>
      </c>
      <c r="L112" s="306">
        <v>39107</v>
      </c>
      <c r="M112" s="306"/>
      <c r="N112" s="306"/>
      <c r="O112" s="306">
        <v>3704</v>
      </c>
      <c r="P112" s="306">
        <v>7750</v>
      </c>
      <c r="Q112" s="306"/>
      <c r="R112" s="306"/>
      <c r="S112" s="306"/>
      <c r="T112" s="306">
        <v>1300</v>
      </c>
      <c r="U112" s="306">
        <v>4792</v>
      </c>
      <c r="V112" s="306"/>
      <c r="W112" s="306"/>
      <c r="X112" s="306">
        <v>2915</v>
      </c>
      <c r="Y112" s="306">
        <v>1360</v>
      </c>
      <c r="Z112" s="306"/>
      <c r="AA112" s="306"/>
      <c r="AB112" s="306"/>
      <c r="AC112" s="306"/>
      <c r="AD112" s="306"/>
      <c r="AE112" s="306"/>
      <c r="AF112" s="306"/>
      <c r="AG112" s="306"/>
      <c r="AH112" s="306"/>
      <c r="AI112" s="306"/>
      <c r="AJ112" s="306"/>
      <c r="AK112" s="306"/>
      <c r="AL112" s="306">
        <v>3494</v>
      </c>
    </row>
    <row r="113" spans="1:38" s="301" customFormat="1" ht="20.100000000000001" customHeight="1">
      <c r="A113" s="157" t="s">
        <v>1657</v>
      </c>
      <c r="B113" s="306">
        <v>111158</v>
      </c>
      <c r="C113" s="306">
        <v>90822</v>
      </c>
      <c r="D113" s="306">
        <v>2445</v>
      </c>
      <c r="E113" s="306">
        <v>15519</v>
      </c>
      <c r="F113" s="306">
        <v>12802</v>
      </c>
      <c r="G113" s="306">
        <v>222</v>
      </c>
      <c r="H113" s="306"/>
      <c r="I113" s="306"/>
      <c r="J113" s="306">
        <v>485</v>
      </c>
      <c r="K113" s="306">
        <v>5959</v>
      </c>
      <c r="L113" s="306">
        <v>32105</v>
      </c>
      <c r="M113" s="306"/>
      <c r="N113" s="306"/>
      <c r="O113" s="306">
        <v>3585</v>
      </c>
      <c r="P113" s="306">
        <v>6756</v>
      </c>
      <c r="Q113" s="306"/>
      <c r="R113" s="306"/>
      <c r="S113" s="306"/>
      <c r="T113" s="306">
        <v>706</v>
      </c>
      <c r="U113" s="306">
        <v>3800</v>
      </c>
      <c r="V113" s="306"/>
      <c r="W113" s="306"/>
      <c r="X113" s="306">
        <v>2326</v>
      </c>
      <c r="Y113" s="306">
        <v>1163</v>
      </c>
      <c r="Z113" s="306"/>
      <c r="AA113" s="306"/>
      <c r="AB113" s="306"/>
      <c r="AC113" s="306"/>
      <c r="AD113" s="306"/>
      <c r="AE113" s="306"/>
      <c r="AF113" s="306"/>
      <c r="AG113" s="306"/>
      <c r="AH113" s="306"/>
      <c r="AI113" s="306"/>
      <c r="AJ113" s="306"/>
      <c r="AK113" s="306"/>
      <c r="AL113" s="306">
        <v>2949</v>
      </c>
    </row>
    <row r="114" spans="1:38" s="304" customFormat="1" ht="20.100000000000001" customHeight="1">
      <c r="A114" s="129" t="s">
        <v>1658</v>
      </c>
      <c r="B114" s="300">
        <v>4513416</v>
      </c>
      <c r="C114" s="300">
        <v>4299271</v>
      </c>
      <c r="D114" s="300">
        <v>56122</v>
      </c>
      <c r="E114" s="300">
        <v>565941</v>
      </c>
      <c r="F114" s="300">
        <v>295595</v>
      </c>
      <c r="G114" s="300">
        <v>21000</v>
      </c>
      <c r="H114" s="300">
        <v>0</v>
      </c>
      <c r="I114" s="300">
        <v>759</v>
      </c>
      <c r="J114" s="300">
        <v>19108</v>
      </c>
      <c r="K114" s="300">
        <v>111104</v>
      </c>
      <c r="L114" s="300">
        <v>696953</v>
      </c>
      <c r="M114" s="300">
        <v>0</v>
      </c>
      <c r="N114" s="300">
        <v>0</v>
      </c>
      <c r="O114" s="300">
        <v>32961</v>
      </c>
      <c r="P114" s="300">
        <v>571806</v>
      </c>
      <c r="Q114" s="300">
        <v>15174</v>
      </c>
      <c r="R114" s="300">
        <v>0</v>
      </c>
      <c r="S114" s="300">
        <v>2623</v>
      </c>
      <c r="T114" s="300">
        <v>17296</v>
      </c>
      <c r="U114" s="300">
        <v>447556</v>
      </c>
      <c r="V114" s="300">
        <v>615</v>
      </c>
      <c r="W114" s="300">
        <v>9950</v>
      </c>
      <c r="X114" s="300">
        <v>396906</v>
      </c>
      <c r="Y114" s="300">
        <v>373732</v>
      </c>
      <c r="Z114" s="300">
        <v>551</v>
      </c>
      <c r="AA114" s="300">
        <v>0</v>
      </c>
      <c r="AB114" s="300">
        <v>439002</v>
      </c>
      <c r="AC114" s="300">
        <v>90417</v>
      </c>
      <c r="AD114" s="300">
        <v>10314</v>
      </c>
      <c r="AE114" s="300">
        <v>0</v>
      </c>
      <c r="AF114" s="300">
        <v>0</v>
      </c>
      <c r="AG114" s="300">
        <v>0</v>
      </c>
      <c r="AH114" s="300">
        <v>123786</v>
      </c>
      <c r="AI114" s="300">
        <v>0</v>
      </c>
      <c r="AJ114" s="300">
        <v>0</v>
      </c>
      <c r="AK114" s="300">
        <v>0</v>
      </c>
      <c r="AL114" s="300">
        <v>0</v>
      </c>
    </row>
    <row r="115" spans="1:38" s="301" customFormat="1" ht="20.100000000000001" customHeight="1">
      <c r="A115" s="115" t="s">
        <v>1659</v>
      </c>
      <c r="B115" s="307">
        <v>263188</v>
      </c>
      <c r="C115" s="307">
        <v>256302</v>
      </c>
      <c r="D115" s="307">
        <v>12267</v>
      </c>
      <c r="E115" s="307">
        <v>90679</v>
      </c>
      <c r="F115" s="307">
        <v>0</v>
      </c>
      <c r="G115" s="307">
        <v>21000</v>
      </c>
      <c r="H115" s="307">
        <v>0</v>
      </c>
      <c r="I115" s="307">
        <v>759</v>
      </c>
      <c r="J115" s="307">
        <v>0</v>
      </c>
      <c r="K115" s="307">
        <v>0</v>
      </c>
      <c r="L115" s="307">
        <v>60108</v>
      </c>
      <c r="M115" s="307">
        <v>0</v>
      </c>
      <c r="N115" s="307">
        <v>0</v>
      </c>
      <c r="O115" s="307">
        <v>3372</v>
      </c>
      <c r="P115" s="307">
        <v>-331</v>
      </c>
      <c r="Q115" s="307">
        <v>3035</v>
      </c>
      <c r="R115" s="307">
        <v>0</v>
      </c>
      <c r="S115" s="307">
        <v>2050</v>
      </c>
      <c r="T115" s="307">
        <v>1395</v>
      </c>
      <c r="U115" s="307">
        <v>19458</v>
      </c>
      <c r="V115" s="307">
        <v>500</v>
      </c>
      <c r="W115" s="307">
        <v>5273</v>
      </c>
      <c r="X115" s="307">
        <v>12532</v>
      </c>
      <c r="Y115" s="307">
        <v>2292</v>
      </c>
      <c r="Z115" s="307">
        <v>0</v>
      </c>
      <c r="AA115" s="307">
        <v>0</v>
      </c>
      <c r="AB115" s="307">
        <v>11599</v>
      </c>
      <c r="AC115" s="307">
        <v>0</v>
      </c>
      <c r="AD115" s="307">
        <v>10314</v>
      </c>
      <c r="AE115" s="307">
        <v>0</v>
      </c>
      <c r="AF115" s="307">
        <v>0</v>
      </c>
      <c r="AG115" s="307">
        <v>0</v>
      </c>
      <c r="AH115" s="307">
        <v>0</v>
      </c>
      <c r="AI115" s="307">
        <v>0</v>
      </c>
      <c r="AJ115" s="307">
        <v>0</v>
      </c>
      <c r="AK115" s="307">
        <v>0</v>
      </c>
      <c r="AL115" s="307">
        <v>0</v>
      </c>
    </row>
    <row r="116" spans="1:38" s="301" customFormat="1" ht="20.100000000000001" customHeight="1">
      <c r="A116" s="115" t="s">
        <v>1660</v>
      </c>
      <c r="B116" s="307">
        <v>4250228</v>
      </c>
      <c r="C116" s="307">
        <v>4042969</v>
      </c>
      <c r="D116" s="308">
        <v>43855</v>
      </c>
      <c r="E116" s="308">
        <v>475262</v>
      </c>
      <c r="F116" s="308">
        <v>295595</v>
      </c>
      <c r="G116" s="308">
        <v>0</v>
      </c>
      <c r="H116" s="308">
        <v>0</v>
      </c>
      <c r="I116" s="308">
        <v>0</v>
      </c>
      <c r="J116" s="308">
        <v>19108</v>
      </c>
      <c r="K116" s="308">
        <v>111104</v>
      </c>
      <c r="L116" s="308">
        <v>636845</v>
      </c>
      <c r="M116" s="308">
        <v>0</v>
      </c>
      <c r="N116" s="308">
        <v>0</v>
      </c>
      <c r="O116" s="308">
        <v>29589</v>
      </c>
      <c r="P116" s="308">
        <v>572137</v>
      </c>
      <c r="Q116" s="308">
        <v>12139</v>
      </c>
      <c r="R116" s="308">
        <v>0</v>
      </c>
      <c r="S116" s="308">
        <v>573</v>
      </c>
      <c r="T116" s="308">
        <v>15901</v>
      </c>
      <c r="U116" s="308">
        <v>428098</v>
      </c>
      <c r="V116" s="308">
        <v>115</v>
      </c>
      <c r="W116" s="308">
        <v>4677</v>
      </c>
      <c r="X116" s="308">
        <v>384374</v>
      </c>
      <c r="Y116" s="308">
        <v>371440</v>
      </c>
      <c r="Z116" s="308">
        <v>551</v>
      </c>
      <c r="AA116" s="308">
        <v>0</v>
      </c>
      <c r="AB116" s="308">
        <v>427403</v>
      </c>
      <c r="AC116" s="308">
        <v>90417</v>
      </c>
      <c r="AD116" s="308">
        <v>0</v>
      </c>
      <c r="AE116" s="308">
        <v>0</v>
      </c>
      <c r="AF116" s="308">
        <v>0</v>
      </c>
      <c r="AG116" s="308">
        <v>0</v>
      </c>
      <c r="AH116" s="308">
        <v>123786</v>
      </c>
      <c r="AI116" s="308">
        <v>0</v>
      </c>
      <c r="AJ116" s="308">
        <v>0</v>
      </c>
      <c r="AK116" s="308">
        <v>0</v>
      </c>
      <c r="AL116" s="308">
        <v>0</v>
      </c>
    </row>
    <row r="117" spans="1:38" s="301" customFormat="1" ht="20.100000000000001" customHeight="1">
      <c r="A117" s="131" t="s">
        <v>1585</v>
      </c>
      <c r="B117" s="307">
        <v>368345</v>
      </c>
      <c r="C117" s="307">
        <v>337232</v>
      </c>
      <c r="D117" s="312">
        <v>2366</v>
      </c>
      <c r="E117" s="312">
        <v>40623</v>
      </c>
      <c r="F117" s="312">
        <v>20649</v>
      </c>
      <c r="G117" s="312">
        <v>0</v>
      </c>
      <c r="H117" s="312">
        <v>0</v>
      </c>
      <c r="I117" s="312">
        <v>0</v>
      </c>
      <c r="J117" s="312">
        <v>861</v>
      </c>
      <c r="K117" s="312">
        <v>5123</v>
      </c>
      <c r="L117" s="312">
        <v>70160</v>
      </c>
      <c r="M117" s="312">
        <v>0</v>
      </c>
      <c r="N117" s="312">
        <v>0</v>
      </c>
      <c r="O117" s="312">
        <v>0</v>
      </c>
      <c r="P117" s="312">
        <v>31017</v>
      </c>
      <c r="Q117" s="312">
        <v>1217</v>
      </c>
      <c r="R117" s="312">
        <v>0</v>
      </c>
      <c r="S117" s="312">
        <v>0</v>
      </c>
      <c r="T117" s="312">
        <v>1935</v>
      </c>
      <c r="U117" s="312">
        <v>49853</v>
      </c>
      <c r="V117" s="312">
        <v>8</v>
      </c>
      <c r="W117" s="312">
        <v>289</v>
      </c>
      <c r="X117" s="312">
        <v>43192</v>
      </c>
      <c r="Y117" s="312">
        <v>41472</v>
      </c>
      <c r="Z117" s="312">
        <v>441</v>
      </c>
      <c r="AA117" s="312">
        <v>0</v>
      </c>
      <c r="AB117" s="312">
        <v>13002</v>
      </c>
      <c r="AC117" s="312">
        <v>4569</v>
      </c>
      <c r="AD117" s="312">
        <v>0</v>
      </c>
      <c r="AE117" s="312">
        <v>0</v>
      </c>
      <c r="AF117" s="312">
        <v>0</v>
      </c>
      <c r="AG117" s="312">
        <v>0</v>
      </c>
      <c r="AH117" s="312">
        <v>10455</v>
      </c>
      <c r="AI117" s="312">
        <v>0</v>
      </c>
      <c r="AJ117" s="312">
        <v>0</v>
      </c>
      <c r="AK117" s="312">
        <v>0</v>
      </c>
      <c r="AL117" s="312">
        <v>0</v>
      </c>
    </row>
    <row r="118" spans="1:38" s="301" customFormat="1" ht="20.100000000000001" customHeight="1">
      <c r="A118" s="131" t="s">
        <v>1661</v>
      </c>
      <c r="B118" s="307">
        <v>275757</v>
      </c>
      <c r="C118" s="307">
        <v>261389</v>
      </c>
      <c r="D118" s="312">
        <v>5312</v>
      </c>
      <c r="E118" s="312">
        <v>36891</v>
      </c>
      <c r="F118" s="312">
        <v>22244</v>
      </c>
      <c r="G118" s="312"/>
      <c r="H118" s="312"/>
      <c r="I118" s="312"/>
      <c r="J118" s="312">
        <v>1913</v>
      </c>
      <c r="K118" s="312">
        <v>7611</v>
      </c>
      <c r="L118" s="312">
        <v>45617</v>
      </c>
      <c r="M118" s="312"/>
      <c r="N118" s="312"/>
      <c r="O118" s="312"/>
      <c r="P118" s="312">
        <v>38876</v>
      </c>
      <c r="Q118" s="312">
        <v>902</v>
      </c>
      <c r="R118" s="312"/>
      <c r="S118" s="312"/>
      <c r="T118" s="312">
        <v>1072</v>
      </c>
      <c r="U118" s="312">
        <v>25064</v>
      </c>
      <c r="V118" s="312">
        <v>14</v>
      </c>
      <c r="W118" s="312">
        <v>320</v>
      </c>
      <c r="X118" s="312">
        <v>23133</v>
      </c>
      <c r="Y118" s="312">
        <v>25214</v>
      </c>
      <c r="Z118" s="312"/>
      <c r="AA118" s="312"/>
      <c r="AB118" s="312">
        <v>16386</v>
      </c>
      <c r="AC118" s="312">
        <v>5628</v>
      </c>
      <c r="AD118" s="312"/>
      <c r="AE118" s="312"/>
      <c r="AF118" s="312"/>
      <c r="AG118" s="312"/>
      <c r="AH118" s="312">
        <v>5192</v>
      </c>
      <c r="AI118" s="312"/>
      <c r="AJ118" s="312"/>
      <c r="AK118" s="312"/>
      <c r="AL118" s="312"/>
    </row>
    <row r="119" spans="1:38" s="301" customFormat="1" ht="20.100000000000001" customHeight="1">
      <c r="A119" s="131" t="s">
        <v>1662</v>
      </c>
      <c r="B119" s="307">
        <v>347396</v>
      </c>
      <c r="C119" s="307">
        <v>331719</v>
      </c>
      <c r="D119" s="312">
        <v>3701</v>
      </c>
      <c r="E119" s="312">
        <v>39065</v>
      </c>
      <c r="F119" s="312">
        <v>28049</v>
      </c>
      <c r="G119" s="312"/>
      <c r="H119" s="312"/>
      <c r="I119" s="312"/>
      <c r="J119" s="312">
        <v>2373</v>
      </c>
      <c r="K119" s="312">
        <v>8075</v>
      </c>
      <c r="L119" s="312">
        <v>48418</v>
      </c>
      <c r="M119" s="312"/>
      <c r="N119" s="312"/>
      <c r="O119" s="312"/>
      <c r="P119" s="312">
        <v>52439</v>
      </c>
      <c r="Q119" s="312">
        <v>934</v>
      </c>
      <c r="R119" s="312"/>
      <c r="S119" s="312"/>
      <c r="T119" s="312">
        <v>1349</v>
      </c>
      <c r="U119" s="312">
        <v>31363</v>
      </c>
      <c r="V119" s="312"/>
      <c r="W119" s="312">
        <v>304</v>
      </c>
      <c r="X119" s="312">
        <v>26361</v>
      </c>
      <c r="Y119" s="312">
        <v>31708</v>
      </c>
      <c r="Z119" s="312"/>
      <c r="AA119" s="312"/>
      <c r="AB119" s="312">
        <v>40723</v>
      </c>
      <c r="AC119" s="312">
        <v>8203</v>
      </c>
      <c r="AD119" s="312"/>
      <c r="AE119" s="312"/>
      <c r="AF119" s="312"/>
      <c r="AG119" s="312"/>
      <c r="AH119" s="312">
        <v>8654</v>
      </c>
      <c r="AI119" s="312"/>
      <c r="AJ119" s="312"/>
      <c r="AK119" s="312"/>
      <c r="AL119" s="312"/>
    </row>
    <row r="120" spans="1:38" s="301" customFormat="1" ht="20.100000000000001" customHeight="1">
      <c r="A120" s="131" t="s">
        <v>1586</v>
      </c>
      <c r="B120" s="307">
        <v>312600</v>
      </c>
      <c r="C120" s="307">
        <v>295815</v>
      </c>
      <c r="D120" s="312">
        <v>3283</v>
      </c>
      <c r="E120" s="312">
        <v>33679</v>
      </c>
      <c r="F120" s="312">
        <v>25454</v>
      </c>
      <c r="G120" s="312"/>
      <c r="H120" s="312"/>
      <c r="I120" s="312"/>
      <c r="J120" s="312">
        <v>1888</v>
      </c>
      <c r="K120" s="312">
        <v>9947</v>
      </c>
      <c r="L120" s="312">
        <v>39204</v>
      </c>
      <c r="M120" s="312"/>
      <c r="N120" s="312"/>
      <c r="O120" s="312"/>
      <c r="P120" s="312">
        <v>47617</v>
      </c>
      <c r="Q120" s="312">
        <v>647</v>
      </c>
      <c r="R120" s="312"/>
      <c r="S120" s="312"/>
      <c r="T120" s="312">
        <v>1095</v>
      </c>
      <c r="U120" s="312">
        <v>28568</v>
      </c>
      <c r="V120" s="312">
        <v>18</v>
      </c>
      <c r="W120" s="312">
        <v>346</v>
      </c>
      <c r="X120" s="312">
        <v>33115</v>
      </c>
      <c r="Y120" s="312">
        <v>25987</v>
      </c>
      <c r="Z120" s="312"/>
      <c r="AA120" s="312"/>
      <c r="AB120" s="312">
        <v>28248</v>
      </c>
      <c r="AC120" s="312">
        <v>9532</v>
      </c>
      <c r="AD120" s="312"/>
      <c r="AE120" s="312"/>
      <c r="AF120" s="312"/>
      <c r="AG120" s="312"/>
      <c r="AH120" s="312">
        <v>7187</v>
      </c>
      <c r="AI120" s="312"/>
      <c r="AJ120" s="312"/>
      <c r="AK120" s="312"/>
      <c r="AL120" s="312"/>
    </row>
    <row r="121" spans="1:38" s="301" customFormat="1" ht="20.100000000000001" customHeight="1">
      <c r="A121" s="131" t="s">
        <v>1587</v>
      </c>
      <c r="B121" s="307">
        <v>182638</v>
      </c>
      <c r="C121" s="307">
        <v>174673</v>
      </c>
      <c r="D121" s="312">
        <v>1933</v>
      </c>
      <c r="E121" s="312">
        <v>24236</v>
      </c>
      <c r="F121" s="312">
        <v>15663</v>
      </c>
      <c r="G121" s="312">
        <v>0</v>
      </c>
      <c r="H121" s="312">
        <v>0</v>
      </c>
      <c r="I121" s="312">
        <v>0</v>
      </c>
      <c r="J121" s="312">
        <v>358</v>
      </c>
      <c r="K121" s="312">
        <v>6136</v>
      </c>
      <c r="L121" s="312">
        <v>34408</v>
      </c>
      <c r="M121" s="312">
        <v>0</v>
      </c>
      <c r="N121" s="312">
        <v>0</v>
      </c>
      <c r="O121" s="312">
        <v>0</v>
      </c>
      <c r="P121" s="312">
        <v>13141</v>
      </c>
      <c r="Q121" s="312">
        <v>792</v>
      </c>
      <c r="R121" s="312">
        <v>0</v>
      </c>
      <c r="S121" s="312">
        <v>0</v>
      </c>
      <c r="T121" s="312">
        <v>1011</v>
      </c>
      <c r="U121" s="312">
        <v>18926</v>
      </c>
      <c r="V121" s="312">
        <v>0</v>
      </c>
      <c r="W121" s="312">
        <v>280</v>
      </c>
      <c r="X121" s="312">
        <v>17456</v>
      </c>
      <c r="Y121" s="312">
        <v>18566</v>
      </c>
      <c r="Z121" s="312">
        <v>0</v>
      </c>
      <c r="AA121" s="312">
        <v>0</v>
      </c>
      <c r="AB121" s="312">
        <v>12977</v>
      </c>
      <c r="AC121" s="312">
        <v>4376</v>
      </c>
      <c r="AD121" s="312">
        <v>0</v>
      </c>
      <c r="AE121" s="312">
        <v>0</v>
      </c>
      <c r="AF121" s="312">
        <v>0</v>
      </c>
      <c r="AG121" s="312">
        <v>0</v>
      </c>
      <c r="AH121" s="312">
        <v>4414</v>
      </c>
      <c r="AI121" s="312">
        <v>0</v>
      </c>
      <c r="AJ121" s="312">
        <v>0</v>
      </c>
      <c r="AK121" s="312">
        <v>0</v>
      </c>
      <c r="AL121" s="312">
        <v>0</v>
      </c>
    </row>
    <row r="122" spans="1:38" s="301" customFormat="1" ht="20.100000000000001" customHeight="1">
      <c r="A122" s="131" t="s">
        <v>1663</v>
      </c>
      <c r="B122" s="307">
        <v>801789</v>
      </c>
      <c r="C122" s="307">
        <v>770255</v>
      </c>
      <c r="D122" s="312">
        <v>6031</v>
      </c>
      <c r="E122" s="312">
        <v>91739</v>
      </c>
      <c r="F122" s="312">
        <v>51041</v>
      </c>
      <c r="G122" s="312">
        <v>0</v>
      </c>
      <c r="H122" s="312">
        <v>0</v>
      </c>
      <c r="I122" s="312">
        <v>0</v>
      </c>
      <c r="J122" s="312">
        <v>3551</v>
      </c>
      <c r="K122" s="312">
        <v>16361</v>
      </c>
      <c r="L122" s="312">
        <v>113299</v>
      </c>
      <c r="M122" s="312">
        <v>0</v>
      </c>
      <c r="N122" s="312">
        <v>0</v>
      </c>
      <c r="O122" s="312">
        <v>0</v>
      </c>
      <c r="P122" s="312">
        <v>133126</v>
      </c>
      <c r="Q122" s="312">
        <v>1804</v>
      </c>
      <c r="R122" s="312">
        <v>0</v>
      </c>
      <c r="S122" s="312">
        <v>0</v>
      </c>
      <c r="T122" s="312">
        <v>2779</v>
      </c>
      <c r="U122" s="312">
        <v>100577</v>
      </c>
      <c r="V122" s="312">
        <v>2</v>
      </c>
      <c r="W122" s="312">
        <v>934</v>
      </c>
      <c r="X122" s="312">
        <v>79961</v>
      </c>
      <c r="Y122" s="312">
        <v>74803</v>
      </c>
      <c r="Z122" s="312">
        <v>0</v>
      </c>
      <c r="AA122" s="312">
        <v>0</v>
      </c>
      <c r="AB122" s="312">
        <v>57748</v>
      </c>
      <c r="AC122" s="312">
        <v>14159</v>
      </c>
      <c r="AD122" s="312">
        <v>0</v>
      </c>
      <c r="AE122" s="312">
        <v>0</v>
      </c>
      <c r="AF122" s="312">
        <v>0</v>
      </c>
      <c r="AG122" s="312">
        <v>0</v>
      </c>
      <c r="AH122" s="312">
        <v>22340</v>
      </c>
      <c r="AI122" s="312">
        <v>0</v>
      </c>
      <c r="AJ122" s="312">
        <v>0</v>
      </c>
      <c r="AK122" s="312">
        <v>0</v>
      </c>
      <c r="AL122" s="312">
        <v>0</v>
      </c>
    </row>
    <row r="123" spans="1:38" s="301" customFormat="1" ht="20.100000000000001" customHeight="1">
      <c r="A123" s="131" t="s">
        <v>1664</v>
      </c>
      <c r="B123" s="307">
        <v>538013</v>
      </c>
      <c r="C123" s="307">
        <v>520369</v>
      </c>
      <c r="D123" s="312">
        <v>4553</v>
      </c>
      <c r="E123" s="312">
        <v>55840</v>
      </c>
      <c r="F123" s="312">
        <v>37022</v>
      </c>
      <c r="G123" s="312">
        <v>0</v>
      </c>
      <c r="H123" s="312">
        <v>0</v>
      </c>
      <c r="I123" s="312">
        <v>0</v>
      </c>
      <c r="J123" s="312">
        <v>2746</v>
      </c>
      <c r="K123" s="312">
        <v>12501</v>
      </c>
      <c r="L123" s="312">
        <v>98499</v>
      </c>
      <c r="M123" s="312">
        <v>0</v>
      </c>
      <c r="N123" s="312">
        <v>0</v>
      </c>
      <c r="O123" s="312">
        <v>10598</v>
      </c>
      <c r="P123" s="312">
        <v>80358</v>
      </c>
      <c r="Q123" s="312">
        <v>1620</v>
      </c>
      <c r="R123" s="312">
        <v>0</v>
      </c>
      <c r="S123" s="312">
        <v>25</v>
      </c>
      <c r="T123" s="312">
        <v>2139</v>
      </c>
      <c r="U123" s="312">
        <v>54514</v>
      </c>
      <c r="V123" s="312">
        <v>49</v>
      </c>
      <c r="W123" s="312">
        <v>418</v>
      </c>
      <c r="X123" s="312">
        <v>53179</v>
      </c>
      <c r="Y123" s="312">
        <v>48362</v>
      </c>
      <c r="Z123" s="312">
        <v>0</v>
      </c>
      <c r="AA123" s="312">
        <v>0</v>
      </c>
      <c r="AB123" s="312">
        <v>22334</v>
      </c>
      <c r="AC123" s="312">
        <v>14753</v>
      </c>
      <c r="AD123" s="312">
        <v>0</v>
      </c>
      <c r="AE123" s="312">
        <v>0</v>
      </c>
      <c r="AF123" s="312">
        <v>0</v>
      </c>
      <c r="AG123" s="312">
        <v>0</v>
      </c>
      <c r="AH123" s="312">
        <v>20859</v>
      </c>
      <c r="AI123" s="312">
        <v>0</v>
      </c>
      <c r="AJ123" s="312">
        <v>0</v>
      </c>
      <c r="AK123" s="312">
        <v>0</v>
      </c>
      <c r="AL123" s="312">
        <v>0</v>
      </c>
    </row>
    <row r="124" spans="1:38" s="301" customFormat="1" ht="20.100000000000001" customHeight="1">
      <c r="A124" s="131" t="s">
        <v>1665</v>
      </c>
      <c r="B124" s="307">
        <v>243728</v>
      </c>
      <c r="C124" s="307">
        <v>231581</v>
      </c>
      <c r="D124" s="308">
        <v>2765</v>
      </c>
      <c r="E124" s="308">
        <v>27755</v>
      </c>
      <c r="F124" s="308">
        <v>17242</v>
      </c>
      <c r="G124" s="308">
        <v>0</v>
      </c>
      <c r="H124" s="308">
        <v>0</v>
      </c>
      <c r="I124" s="308">
        <v>0</v>
      </c>
      <c r="J124" s="308">
        <v>746</v>
      </c>
      <c r="K124" s="308">
        <v>9261</v>
      </c>
      <c r="L124" s="308">
        <v>36047</v>
      </c>
      <c r="M124" s="308">
        <v>0</v>
      </c>
      <c r="N124" s="308">
        <v>0</v>
      </c>
      <c r="O124" s="308">
        <v>0</v>
      </c>
      <c r="P124" s="308">
        <v>17031</v>
      </c>
      <c r="Q124" s="308">
        <v>849</v>
      </c>
      <c r="R124" s="308">
        <v>0</v>
      </c>
      <c r="S124" s="308">
        <v>0</v>
      </c>
      <c r="T124" s="308">
        <v>828</v>
      </c>
      <c r="U124" s="308">
        <v>20157</v>
      </c>
      <c r="V124" s="308">
        <v>0</v>
      </c>
      <c r="W124" s="308">
        <v>371</v>
      </c>
      <c r="X124" s="308">
        <v>17913</v>
      </c>
      <c r="Y124" s="308">
        <v>18874</v>
      </c>
      <c r="Z124" s="308">
        <v>0</v>
      </c>
      <c r="AA124" s="308">
        <v>0</v>
      </c>
      <c r="AB124" s="308">
        <v>45628</v>
      </c>
      <c r="AC124" s="308">
        <v>4710</v>
      </c>
      <c r="AD124" s="308">
        <v>0</v>
      </c>
      <c r="AE124" s="308">
        <v>0</v>
      </c>
      <c r="AF124" s="308">
        <v>0</v>
      </c>
      <c r="AG124" s="308">
        <v>0</v>
      </c>
      <c r="AH124" s="308">
        <v>11404</v>
      </c>
      <c r="AI124" s="308">
        <v>0</v>
      </c>
      <c r="AJ124" s="308">
        <v>0</v>
      </c>
      <c r="AK124" s="308">
        <v>0</v>
      </c>
      <c r="AL124" s="308">
        <v>0</v>
      </c>
    </row>
    <row r="125" spans="1:38" s="301" customFormat="1" ht="20.100000000000001" customHeight="1">
      <c r="A125" s="131" t="s">
        <v>1588</v>
      </c>
      <c r="B125" s="307">
        <v>212500</v>
      </c>
      <c r="C125" s="307">
        <v>202470</v>
      </c>
      <c r="D125" s="308">
        <v>3889</v>
      </c>
      <c r="E125" s="308">
        <v>22984</v>
      </c>
      <c r="F125" s="308">
        <v>17128</v>
      </c>
      <c r="G125" s="308"/>
      <c r="H125" s="308"/>
      <c r="I125" s="308"/>
      <c r="J125" s="308">
        <v>758</v>
      </c>
      <c r="K125" s="308">
        <v>8021</v>
      </c>
      <c r="L125" s="308">
        <v>29229</v>
      </c>
      <c r="M125" s="308"/>
      <c r="N125" s="308"/>
      <c r="O125" s="308"/>
      <c r="P125" s="308">
        <v>25746</v>
      </c>
      <c r="Q125" s="308">
        <v>757</v>
      </c>
      <c r="R125" s="308"/>
      <c r="S125" s="308"/>
      <c r="T125" s="308">
        <v>585</v>
      </c>
      <c r="U125" s="308">
        <v>14186</v>
      </c>
      <c r="V125" s="308">
        <v>12</v>
      </c>
      <c r="W125" s="308">
        <v>377</v>
      </c>
      <c r="X125" s="308">
        <v>15306</v>
      </c>
      <c r="Y125" s="308">
        <v>15018</v>
      </c>
      <c r="Z125" s="308"/>
      <c r="AA125" s="308"/>
      <c r="AB125" s="308">
        <v>37988</v>
      </c>
      <c r="AC125" s="308">
        <v>3696</v>
      </c>
      <c r="AD125" s="308"/>
      <c r="AE125" s="308"/>
      <c r="AF125" s="308"/>
      <c r="AG125" s="308"/>
      <c r="AH125" s="308">
        <v>6790</v>
      </c>
      <c r="AI125" s="308"/>
      <c r="AJ125" s="308"/>
      <c r="AK125" s="308"/>
      <c r="AL125" s="308"/>
    </row>
    <row r="126" spans="1:38" s="301" customFormat="1" ht="20.100000000000001" customHeight="1">
      <c r="A126" s="131" t="s">
        <v>1666</v>
      </c>
      <c r="B126" s="307">
        <v>443750</v>
      </c>
      <c r="C126" s="307">
        <v>426797</v>
      </c>
      <c r="D126" s="308">
        <v>4558</v>
      </c>
      <c r="E126" s="308">
        <v>44160</v>
      </c>
      <c r="F126" s="308">
        <v>30142</v>
      </c>
      <c r="G126" s="308"/>
      <c r="H126" s="308"/>
      <c r="I126" s="308"/>
      <c r="J126" s="308">
        <v>2122</v>
      </c>
      <c r="K126" s="308">
        <v>11004</v>
      </c>
      <c r="L126" s="308">
        <v>50820</v>
      </c>
      <c r="M126" s="308"/>
      <c r="N126" s="308"/>
      <c r="O126" s="308"/>
      <c r="P126" s="308">
        <v>69739</v>
      </c>
      <c r="Q126" s="308">
        <v>1299</v>
      </c>
      <c r="R126" s="308"/>
      <c r="S126" s="308"/>
      <c r="T126" s="308">
        <v>1675</v>
      </c>
      <c r="U126" s="308">
        <v>47184</v>
      </c>
      <c r="V126" s="308">
        <v>2</v>
      </c>
      <c r="W126" s="308">
        <v>350</v>
      </c>
      <c r="X126" s="308">
        <v>32624</v>
      </c>
      <c r="Y126" s="308">
        <v>36709</v>
      </c>
      <c r="Z126" s="308"/>
      <c r="AA126" s="308"/>
      <c r="AB126" s="308">
        <v>72728</v>
      </c>
      <c r="AC126" s="308">
        <v>11000</v>
      </c>
      <c r="AD126" s="308"/>
      <c r="AE126" s="308"/>
      <c r="AF126" s="308"/>
      <c r="AG126" s="308"/>
      <c r="AH126" s="308">
        <v>10681</v>
      </c>
      <c r="AI126" s="308"/>
      <c r="AJ126" s="308"/>
      <c r="AK126" s="308"/>
      <c r="AL126" s="308"/>
    </row>
    <row r="127" spans="1:38" s="301" customFormat="1" ht="20.100000000000001" customHeight="1">
      <c r="A127" s="131" t="s">
        <v>1667</v>
      </c>
      <c r="B127" s="307">
        <v>384236</v>
      </c>
      <c r="C127" s="307">
        <v>358306</v>
      </c>
      <c r="D127" s="308">
        <v>3214</v>
      </c>
      <c r="E127" s="308">
        <v>44488</v>
      </c>
      <c r="F127" s="308">
        <v>22037</v>
      </c>
      <c r="G127" s="308">
        <v>0</v>
      </c>
      <c r="H127" s="308">
        <v>0</v>
      </c>
      <c r="I127" s="308">
        <v>0</v>
      </c>
      <c r="J127" s="308">
        <v>1428</v>
      </c>
      <c r="K127" s="308">
        <v>11054</v>
      </c>
      <c r="L127" s="308">
        <v>46749</v>
      </c>
      <c r="M127" s="308">
        <v>0</v>
      </c>
      <c r="N127" s="308">
        <v>0</v>
      </c>
      <c r="O127" s="308">
        <v>0</v>
      </c>
      <c r="P127" s="308">
        <v>35290</v>
      </c>
      <c r="Q127" s="308">
        <v>982</v>
      </c>
      <c r="R127" s="308">
        <v>0</v>
      </c>
      <c r="S127" s="308">
        <v>0</v>
      </c>
      <c r="T127" s="308">
        <v>1215</v>
      </c>
      <c r="U127" s="308">
        <v>33265</v>
      </c>
      <c r="V127" s="308">
        <v>10</v>
      </c>
      <c r="W127" s="308">
        <v>413</v>
      </c>
      <c r="X127" s="308">
        <v>32559</v>
      </c>
      <c r="Y127" s="308">
        <v>31280</v>
      </c>
      <c r="Z127" s="308">
        <v>110</v>
      </c>
      <c r="AA127" s="308">
        <v>0</v>
      </c>
      <c r="AB127" s="308">
        <v>71517</v>
      </c>
      <c r="AC127" s="308">
        <v>8347</v>
      </c>
      <c r="AD127" s="308">
        <v>0</v>
      </c>
      <c r="AE127" s="308">
        <v>0</v>
      </c>
      <c r="AF127" s="308">
        <v>0</v>
      </c>
      <c r="AG127" s="308">
        <v>0</v>
      </c>
      <c r="AH127" s="308">
        <v>14348</v>
      </c>
      <c r="AI127" s="308">
        <v>0</v>
      </c>
      <c r="AJ127" s="308">
        <v>0</v>
      </c>
      <c r="AK127" s="308">
        <v>0</v>
      </c>
      <c r="AL127" s="308">
        <v>0</v>
      </c>
    </row>
    <row r="128" spans="1:38" s="301" customFormat="1" ht="20.100000000000001" customHeight="1">
      <c r="A128" s="131" t="s">
        <v>1668</v>
      </c>
      <c r="B128" s="307">
        <v>139476</v>
      </c>
      <c r="C128" s="307">
        <v>132363</v>
      </c>
      <c r="D128" s="308">
        <v>2250</v>
      </c>
      <c r="E128" s="308">
        <v>13802</v>
      </c>
      <c r="F128" s="308">
        <v>8924</v>
      </c>
      <c r="G128" s="308"/>
      <c r="H128" s="308"/>
      <c r="I128" s="308"/>
      <c r="J128" s="308">
        <v>364</v>
      </c>
      <c r="K128" s="308">
        <v>6010</v>
      </c>
      <c r="L128" s="308">
        <v>24395</v>
      </c>
      <c r="M128" s="308"/>
      <c r="N128" s="308"/>
      <c r="O128" s="308">
        <v>18991</v>
      </c>
      <c r="P128" s="308">
        <v>27757</v>
      </c>
      <c r="Q128" s="308">
        <v>336</v>
      </c>
      <c r="R128" s="308"/>
      <c r="S128" s="308">
        <v>548</v>
      </c>
      <c r="T128" s="308">
        <v>218</v>
      </c>
      <c r="U128" s="308">
        <v>4441</v>
      </c>
      <c r="V128" s="308"/>
      <c r="W128" s="308">
        <v>275</v>
      </c>
      <c r="X128" s="308">
        <v>9575</v>
      </c>
      <c r="Y128" s="308">
        <v>3447</v>
      </c>
      <c r="Z128" s="308"/>
      <c r="AA128" s="308"/>
      <c r="AB128" s="308">
        <v>8124</v>
      </c>
      <c r="AC128" s="308">
        <v>1444</v>
      </c>
      <c r="AD128" s="308"/>
      <c r="AE128" s="308"/>
      <c r="AF128" s="308"/>
      <c r="AG128" s="308"/>
      <c r="AH128" s="308">
        <v>1462</v>
      </c>
      <c r="AI128" s="308"/>
      <c r="AJ128" s="308"/>
      <c r="AK128" s="308"/>
      <c r="AL128" s="308"/>
    </row>
    <row r="129" spans="1:38" s="313" customFormat="1" ht="20.100000000000001" customHeight="1">
      <c r="A129" s="129" t="s">
        <v>1669</v>
      </c>
      <c r="B129" s="303">
        <v>2869158</v>
      </c>
      <c r="C129" s="303">
        <v>2715387</v>
      </c>
      <c r="D129" s="303">
        <v>35755</v>
      </c>
      <c r="E129" s="303">
        <v>361490</v>
      </c>
      <c r="F129" s="303">
        <v>192657</v>
      </c>
      <c r="G129" s="303">
        <v>0</v>
      </c>
      <c r="H129" s="303">
        <v>0</v>
      </c>
      <c r="I129" s="303">
        <v>0</v>
      </c>
      <c r="J129" s="303">
        <v>8896</v>
      </c>
      <c r="K129" s="303">
        <v>74825</v>
      </c>
      <c r="L129" s="303">
        <v>406616</v>
      </c>
      <c r="M129" s="303">
        <v>0</v>
      </c>
      <c r="N129" s="303">
        <v>0</v>
      </c>
      <c r="O129" s="303">
        <v>13802</v>
      </c>
      <c r="P129" s="303">
        <v>191542</v>
      </c>
      <c r="Q129" s="303">
        <v>11032</v>
      </c>
      <c r="R129" s="303">
        <v>0</v>
      </c>
      <c r="S129" s="303">
        <v>2831</v>
      </c>
      <c r="T129" s="303">
        <v>10543</v>
      </c>
      <c r="U129" s="303">
        <v>246563</v>
      </c>
      <c r="V129" s="303">
        <v>316</v>
      </c>
      <c r="W129" s="303">
        <v>6954</v>
      </c>
      <c r="X129" s="303">
        <v>330566</v>
      </c>
      <c r="Y129" s="303">
        <v>98830</v>
      </c>
      <c r="Z129" s="303">
        <v>416</v>
      </c>
      <c r="AA129" s="303">
        <v>0</v>
      </c>
      <c r="AB129" s="303">
        <v>383501</v>
      </c>
      <c r="AC129" s="303">
        <v>257113</v>
      </c>
      <c r="AD129" s="303">
        <v>10274</v>
      </c>
      <c r="AE129" s="303">
        <v>113</v>
      </c>
      <c r="AF129" s="303">
        <v>0</v>
      </c>
      <c r="AG129" s="303">
        <v>0</v>
      </c>
      <c r="AH129" s="303">
        <v>66863</v>
      </c>
      <c r="AI129" s="303">
        <v>0</v>
      </c>
      <c r="AJ129" s="303">
        <v>0</v>
      </c>
      <c r="AK129" s="303">
        <v>1415</v>
      </c>
      <c r="AL129" s="303">
        <v>2474</v>
      </c>
    </row>
    <row r="130" spans="1:38" ht="20.100000000000001" customHeight="1">
      <c r="A130" s="124" t="s">
        <v>1670</v>
      </c>
      <c r="B130" s="306">
        <v>487488</v>
      </c>
      <c r="C130" s="306">
        <v>482638</v>
      </c>
      <c r="D130" s="306">
        <v>7890</v>
      </c>
      <c r="E130" s="306">
        <v>55565</v>
      </c>
      <c r="F130" s="306">
        <v>6105</v>
      </c>
      <c r="G130" s="306"/>
      <c r="H130" s="306"/>
      <c r="I130" s="306"/>
      <c r="J130" s="306"/>
      <c r="K130" s="306"/>
      <c r="L130" s="306">
        <v>50853</v>
      </c>
      <c r="M130" s="306"/>
      <c r="N130" s="306"/>
      <c r="O130" s="306">
        <v>643</v>
      </c>
      <c r="P130" s="306"/>
      <c r="Q130" s="306">
        <v>4935</v>
      </c>
      <c r="R130" s="306"/>
      <c r="S130" s="306">
        <v>2773</v>
      </c>
      <c r="T130" s="306">
        <v>847</v>
      </c>
      <c r="U130" s="306">
        <v>10649</v>
      </c>
      <c r="V130" s="306">
        <v>205</v>
      </c>
      <c r="W130" s="306">
        <v>1142</v>
      </c>
      <c r="X130" s="306">
        <v>123594</v>
      </c>
      <c r="Y130" s="306">
        <v>174</v>
      </c>
      <c r="Z130" s="306"/>
      <c r="AA130" s="306"/>
      <c r="AB130" s="306">
        <v>2270</v>
      </c>
      <c r="AC130" s="306">
        <v>204719</v>
      </c>
      <c r="AD130" s="306">
        <v>10274</v>
      </c>
      <c r="AE130" s="306"/>
      <c r="AF130" s="306"/>
      <c r="AG130" s="306"/>
      <c r="AH130" s="306"/>
      <c r="AI130" s="306"/>
      <c r="AJ130" s="306"/>
      <c r="AK130" s="306"/>
      <c r="AL130" s="306"/>
    </row>
    <row r="131" spans="1:38" ht="20.100000000000001" customHeight="1">
      <c r="A131" s="134" t="s">
        <v>1445</v>
      </c>
      <c r="B131" s="306">
        <v>2381670</v>
      </c>
      <c r="C131" s="306">
        <v>2232749</v>
      </c>
      <c r="D131" s="306">
        <v>27865</v>
      </c>
      <c r="E131" s="306">
        <v>305925</v>
      </c>
      <c r="F131" s="306">
        <v>186552</v>
      </c>
      <c r="G131" s="306">
        <v>0</v>
      </c>
      <c r="H131" s="306">
        <v>0</v>
      </c>
      <c r="I131" s="306">
        <v>0</v>
      </c>
      <c r="J131" s="306">
        <v>8896</v>
      </c>
      <c r="K131" s="306">
        <v>74825</v>
      </c>
      <c r="L131" s="306">
        <v>355763</v>
      </c>
      <c r="M131" s="306">
        <v>0</v>
      </c>
      <c r="N131" s="306">
        <v>0</v>
      </c>
      <c r="O131" s="306">
        <v>13159</v>
      </c>
      <c r="P131" s="306">
        <v>191542</v>
      </c>
      <c r="Q131" s="306">
        <v>6097</v>
      </c>
      <c r="R131" s="306">
        <v>0</v>
      </c>
      <c r="S131" s="306">
        <v>58</v>
      </c>
      <c r="T131" s="306">
        <v>9696</v>
      </c>
      <c r="U131" s="306">
        <v>235914</v>
      </c>
      <c r="V131" s="306">
        <v>111</v>
      </c>
      <c r="W131" s="306">
        <v>5812</v>
      </c>
      <c r="X131" s="306">
        <v>206972</v>
      </c>
      <c r="Y131" s="306">
        <v>98656</v>
      </c>
      <c r="Z131" s="306">
        <v>416</v>
      </c>
      <c r="AA131" s="306">
        <v>0</v>
      </c>
      <c r="AB131" s="306">
        <v>381231</v>
      </c>
      <c r="AC131" s="306">
        <v>52394</v>
      </c>
      <c r="AD131" s="306">
        <v>0</v>
      </c>
      <c r="AE131" s="306">
        <v>113</v>
      </c>
      <c r="AF131" s="306">
        <v>0</v>
      </c>
      <c r="AG131" s="306">
        <v>0</v>
      </c>
      <c r="AH131" s="306">
        <v>66863</v>
      </c>
      <c r="AI131" s="306">
        <v>0</v>
      </c>
      <c r="AJ131" s="306">
        <v>0</v>
      </c>
      <c r="AK131" s="306">
        <v>1415</v>
      </c>
      <c r="AL131" s="306">
        <v>2474</v>
      </c>
    </row>
    <row r="132" spans="1:38" ht="20.100000000000001" customHeight="1">
      <c r="A132" s="124" t="s">
        <v>1671</v>
      </c>
      <c r="B132" s="306">
        <v>287517</v>
      </c>
      <c r="C132" s="306">
        <v>273475</v>
      </c>
      <c r="D132" s="306">
        <v>1233</v>
      </c>
      <c r="E132" s="306">
        <v>34342</v>
      </c>
      <c r="F132" s="306">
        <v>21466</v>
      </c>
      <c r="G132" s="306"/>
      <c r="H132" s="306">
        <v>0</v>
      </c>
      <c r="I132" s="306">
        <v>0</v>
      </c>
      <c r="J132" s="306">
        <v>0</v>
      </c>
      <c r="K132" s="306">
        <v>6314</v>
      </c>
      <c r="L132" s="306">
        <v>51684</v>
      </c>
      <c r="M132" s="306">
        <v>0</v>
      </c>
      <c r="N132" s="306">
        <v>0</v>
      </c>
      <c r="O132" s="306">
        <v>0</v>
      </c>
      <c r="P132" s="306">
        <v>10632</v>
      </c>
      <c r="Q132" s="306">
        <v>931</v>
      </c>
      <c r="R132" s="306">
        <v>0</v>
      </c>
      <c r="S132" s="306">
        <v>0</v>
      </c>
      <c r="T132" s="306">
        <v>1626</v>
      </c>
      <c r="U132" s="306">
        <v>35156</v>
      </c>
      <c r="V132" s="306">
        <v>16</v>
      </c>
      <c r="W132" s="306">
        <v>792</v>
      </c>
      <c r="X132" s="306">
        <v>33610</v>
      </c>
      <c r="Y132" s="306">
        <v>17051</v>
      </c>
      <c r="Z132" s="306">
        <v>200</v>
      </c>
      <c r="AA132" s="306">
        <v>0</v>
      </c>
      <c r="AB132" s="306">
        <v>39158</v>
      </c>
      <c r="AC132" s="306">
        <v>6857</v>
      </c>
      <c r="AD132" s="306">
        <v>0</v>
      </c>
      <c r="AE132" s="306">
        <v>0</v>
      </c>
      <c r="AF132" s="306">
        <v>0</v>
      </c>
      <c r="AG132" s="306">
        <v>0</v>
      </c>
      <c r="AH132" s="306">
        <v>10992</v>
      </c>
      <c r="AI132" s="306">
        <v>0</v>
      </c>
      <c r="AJ132" s="306">
        <v>0</v>
      </c>
      <c r="AK132" s="306">
        <v>1415</v>
      </c>
      <c r="AL132" s="306"/>
    </row>
    <row r="133" spans="1:38" ht="20.100000000000001" customHeight="1">
      <c r="A133" s="124" t="s">
        <v>1589</v>
      </c>
      <c r="B133" s="306">
        <v>341731</v>
      </c>
      <c r="C133" s="306">
        <v>316228</v>
      </c>
      <c r="D133" s="306">
        <v>4005</v>
      </c>
      <c r="E133" s="306">
        <v>43854</v>
      </c>
      <c r="F133" s="306">
        <v>27352</v>
      </c>
      <c r="G133" s="306"/>
      <c r="H133" s="306"/>
      <c r="I133" s="306"/>
      <c r="J133" s="306">
        <v>1806</v>
      </c>
      <c r="K133" s="306">
        <v>8332</v>
      </c>
      <c r="L133" s="306">
        <v>47587</v>
      </c>
      <c r="M133" s="306"/>
      <c r="N133" s="306"/>
      <c r="O133" s="306">
        <v>7044</v>
      </c>
      <c r="P133" s="306">
        <v>62284</v>
      </c>
      <c r="Q133" s="306">
        <v>759</v>
      </c>
      <c r="R133" s="306"/>
      <c r="S133" s="306">
        <v>58</v>
      </c>
      <c r="T133" s="306">
        <v>1002</v>
      </c>
      <c r="U133" s="306">
        <v>34181</v>
      </c>
      <c r="V133" s="306">
        <v>13</v>
      </c>
      <c r="W133" s="306">
        <v>560</v>
      </c>
      <c r="X133" s="306">
        <v>28439</v>
      </c>
      <c r="Y133" s="306">
        <v>13626</v>
      </c>
      <c r="Z133" s="306"/>
      <c r="AA133" s="306"/>
      <c r="AB133" s="306">
        <v>18555</v>
      </c>
      <c r="AC133" s="306">
        <v>8511</v>
      </c>
      <c r="AD133" s="306"/>
      <c r="AE133" s="306"/>
      <c r="AF133" s="306"/>
      <c r="AG133" s="306"/>
      <c r="AH133" s="306">
        <v>8260</v>
      </c>
      <c r="AI133" s="306"/>
      <c r="AJ133" s="306"/>
      <c r="AK133" s="306"/>
      <c r="AL133" s="306"/>
    </row>
    <row r="134" spans="1:38" ht="20.100000000000001" customHeight="1">
      <c r="A134" s="124" t="s">
        <v>1672</v>
      </c>
      <c r="B134" s="306">
        <v>559262</v>
      </c>
      <c r="C134" s="306">
        <v>525492</v>
      </c>
      <c r="D134" s="306">
        <v>5680</v>
      </c>
      <c r="E134" s="306">
        <v>68843</v>
      </c>
      <c r="F134" s="306">
        <v>44704</v>
      </c>
      <c r="G134" s="306"/>
      <c r="H134" s="306"/>
      <c r="I134" s="306"/>
      <c r="J134" s="306">
        <v>3289</v>
      </c>
      <c r="K134" s="306">
        <v>14948</v>
      </c>
      <c r="L134" s="306">
        <v>77708</v>
      </c>
      <c r="M134" s="306"/>
      <c r="N134" s="306"/>
      <c r="O134" s="306"/>
      <c r="P134" s="306">
        <v>21283</v>
      </c>
      <c r="Q134" s="306">
        <v>1223</v>
      </c>
      <c r="R134" s="306"/>
      <c r="S134" s="306"/>
      <c r="T134" s="306">
        <v>2150</v>
      </c>
      <c r="U134" s="306">
        <v>54148</v>
      </c>
      <c r="V134" s="306">
        <v>19</v>
      </c>
      <c r="W134" s="306">
        <v>811</v>
      </c>
      <c r="X134" s="306">
        <v>50768</v>
      </c>
      <c r="Y134" s="306">
        <v>23913</v>
      </c>
      <c r="Z134" s="306"/>
      <c r="AA134" s="306"/>
      <c r="AB134" s="306">
        <v>127039</v>
      </c>
      <c r="AC134" s="306">
        <v>12960</v>
      </c>
      <c r="AD134" s="306"/>
      <c r="AE134" s="306"/>
      <c r="AF134" s="306"/>
      <c r="AG134" s="306"/>
      <c r="AH134" s="306">
        <v>16006</v>
      </c>
      <c r="AI134" s="306"/>
      <c r="AJ134" s="306"/>
      <c r="AK134" s="306"/>
      <c r="AL134" s="306"/>
    </row>
    <row r="135" spans="1:38" ht="20.100000000000001" customHeight="1">
      <c r="A135" s="124" t="s">
        <v>1673</v>
      </c>
      <c r="B135" s="306">
        <v>313040</v>
      </c>
      <c r="C135" s="306">
        <v>292469</v>
      </c>
      <c r="D135" s="306">
        <v>3970</v>
      </c>
      <c r="E135" s="306">
        <v>30810</v>
      </c>
      <c r="F135" s="306">
        <v>22573</v>
      </c>
      <c r="G135" s="306"/>
      <c r="H135" s="306"/>
      <c r="I135" s="306"/>
      <c r="J135" s="306">
        <v>1362</v>
      </c>
      <c r="K135" s="306">
        <v>10625</v>
      </c>
      <c r="L135" s="306">
        <v>37565</v>
      </c>
      <c r="M135" s="306"/>
      <c r="N135" s="306"/>
      <c r="O135" s="306">
        <v>6115</v>
      </c>
      <c r="P135" s="306"/>
      <c r="Q135" s="306">
        <v>343</v>
      </c>
      <c r="R135" s="306"/>
      <c r="S135" s="306"/>
      <c r="T135" s="306">
        <v>1467</v>
      </c>
      <c r="U135" s="306">
        <v>28207</v>
      </c>
      <c r="V135" s="306">
        <v>11</v>
      </c>
      <c r="W135" s="306">
        <v>888</v>
      </c>
      <c r="X135" s="306">
        <v>27457</v>
      </c>
      <c r="Y135" s="306">
        <v>11769</v>
      </c>
      <c r="Z135" s="306">
        <v>82</v>
      </c>
      <c r="AA135" s="306"/>
      <c r="AB135" s="306">
        <v>91834</v>
      </c>
      <c r="AC135" s="306">
        <v>6728</v>
      </c>
      <c r="AD135" s="306"/>
      <c r="AE135" s="306">
        <v>113</v>
      </c>
      <c r="AF135" s="306"/>
      <c r="AG135" s="306"/>
      <c r="AH135" s="306">
        <v>10550</v>
      </c>
      <c r="AI135" s="306"/>
      <c r="AJ135" s="306"/>
      <c r="AK135" s="306"/>
      <c r="AL135" s="306"/>
    </row>
    <row r="136" spans="1:38" ht="20.100000000000001" customHeight="1">
      <c r="A136" s="124" t="s">
        <v>1674</v>
      </c>
      <c r="B136" s="306">
        <v>284519</v>
      </c>
      <c r="C136" s="306">
        <v>269426</v>
      </c>
      <c r="D136" s="306">
        <v>4132</v>
      </c>
      <c r="E136" s="306">
        <v>36894</v>
      </c>
      <c r="F136" s="306">
        <v>24469</v>
      </c>
      <c r="G136" s="306"/>
      <c r="H136" s="306"/>
      <c r="I136" s="306"/>
      <c r="J136" s="306"/>
      <c r="K136" s="306">
        <v>9549</v>
      </c>
      <c r="L136" s="306">
        <v>44821</v>
      </c>
      <c r="M136" s="306"/>
      <c r="N136" s="306"/>
      <c r="O136" s="306"/>
      <c r="P136" s="306"/>
      <c r="Q136" s="306">
        <v>970</v>
      </c>
      <c r="R136" s="306"/>
      <c r="S136" s="306"/>
      <c r="T136" s="306">
        <v>1221</v>
      </c>
      <c r="U136" s="306">
        <v>31189</v>
      </c>
      <c r="V136" s="306">
        <v>14</v>
      </c>
      <c r="W136" s="306">
        <v>902</v>
      </c>
      <c r="X136" s="306">
        <v>22987</v>
      </c>
      <c r="Y136" s="306">
        <v>11040</v>
      </c>
      <c r="Z136" s="306">
        <v>105</v>
      </c>
      <c r="AA136" s="306"/>
      <c r="AB136" s="306">
        <v>66969</v>
      </c>
      <c r="AC136" s="306">
        <v>5791</v>
      </c>
      <c r="AD136" s="306"/>
      <c r="AE136" s="306"/>
      <c r="AF136" s="306"/>
      <c r="AG136" s="306"/>
      <c r="AH136" s="306">
        <v>7145</v>
      </c>
      <c r="AI136" s="306"/>
      <c r="AJ136" s="306"/>
      <c r="AK136" s="306"/>
      <c r="AL136" s="306">
        <v>1228</v>
      </c>
    </row>
    <row r="137" spans="1:38" ht="20.100000000000001" customHeight="1">
      <c r="A137" s="124" t="s">
        <v>1675</v>
      </c>
      <c r="B137" s="306">
        <v>219735</v>
      </c>
      <c r="C137" s="306">
        <v>201323</v>
      </c>
      <c r="D137" s="306">
        <v>3128</v>
      </c>
      <c r="E137" s="306">
        <v>30624</v>
      </c>
      <c r="F137" s="306">
        <v>16152</v>
      </c>
      <c r="G137" s="306"/>
      <c r="H137" s="306"/>
      <c r="I137" s="306"/>
      <c r="J137" s="306">
        <v>944</v>
      </c>
      <c r="K137" s="306">
        <v>8711</v>
      </c>
      <c r="L137" s="306">
        <v>32283</v>
      </c>
      <c r="M137" s="306"/>
      <c r="N137" s="306"/>
      <c r="O137" s="306"/>
      <c r="P137" s="306">
        <v>38809</v>
      </c>
      <c r="Q137" s="306">
        <v>968</v>
      </c>
      <c r="R137" s="306"/>
      <c r="S137" s="306"/>
      <c r="T137" s="306">
        <v>709</v>
      </c>
      <c r="U137" s="306">
        <v>18040</v>
      </c>
      <c r="V137" s="306">
        <v>13</v>
      </c>
      <c r="W137" s="306">
        <v>687</v>
      </c>
      <c r="X137" s="306">
        <v>19868</v>
      </c>
      <c r="Y137" s="306">
        <v>8249</v>
      </c>
      <c r="Z137" s="306">
        <v>29</v>
      </c>
      <c r="AA137" s="306"/>
      <c r="AB137" s="306">
        <v>10850</v>
      </c>
      <c r="AC137" s="306">
        <v>4467</v>
      </c>
      <c r="AD137" s="306"/>
      <c r="AE137" s="306"/>
      <c r="AF137" s="306"/>
      <c r="AG137" s="306"/>
      <c r="AH137" s="306">
        <v>6792</v>
      </c>
      <c r="AI137" s="306"/>
      <c r="AJ137" s="306"/>
      <c r="AK137" s="306"/>
      <c r="AL137" s="306"/>
    </row>
    <row r="138" spans="1:38" ht="20.100000000000001" customHeight="1">
      <c r="A138" s="124" t="s">
        <v>1676</v>
      </c>
      <c r="B138" s="306">
        <v>302164</v>
      </c>
      <c r="C138" s="306">
        <v>283186</v>
      </c>
      <c r="D138" s="306">
        <v>3663</v>
      </c>
      <c r="E138" s="306">
        <v>46230</v>
      </c>
      <c r="F138" s="306">
        <v>23191</v>
      </c>
      <c r="G138" s="306"/>
      <c r="H138" s="306"/>
      <c r="I138" s="306"/>
      <c r="J138" s="306">
        <v>1430</v>
      </c>
      <c r="K138" s="306">
        <v>10289</v>
      </c>
      <c r="L138" s="306">
        <v>46574</v>
      </c>
      <c r="M138" s="306"/>
      <c r="N138" s="306"/>
      <c r="O138" s="306"/>
      <c r="P138" s="306">
        <v>58534</v>
      </c>
      <c r="Q138" s="306">
        <v>660</v>
      </c>
      <c r="R138" s="306"/>
      <c r="S138" s="306"/>
      <c r="T138" s="306">
        <v>1152</v>
      </c>
      <c r="U138" s="306">
        <v>28356</v>
      </c>
      <c r="V138" s="306">
        <v>16</v>
      </c>
      <c r="W138" s="306">
        <v>817</v>
      </c>
      <c r="X138" s="306">
        <v>21793</v>
      </c>
      <c r="Y138" s="306">
        <v>10986</v>
      </c>
      <c r="Z138" s="306"/>
      <c r="AA138" s="306"/>
      <c r="AB138" s="306">
        <v>15866</v>
      </c>
      <c r="AC138" s="306">
        <v>6773</v>
      </c>
      <c r="AD138" s="306"/>
      <c r="AE138" s="306"/>
      <c r="AF138" s="306"/>
      <c r="AG138" s="306"/>
      <c r="AH138" s="306">
        <v>6856</v>
      </c>
      <c r="AI138" s="306"/>
      <c r="AJ138" s="306"/>
      <c r="AK138" s="306"/>
      <c r="AL138" s="306"/>
    </row>
    <row r="139" spans="1:38" ht="20.100000000000001" customHeight="1">
      <c r="A139" s="124" t="s">
        <v>1590</v>
      </c>
      <c r="B139" s="306">
        <v>73702</v>
      </c>
      <c r="C139" s="306">
        <v>71150</v>
      </c>
      <c r="D139" s="306">
        <v>2054</v>
      </c>
      <c r="E139" s="306">
        <v>14328</v>
      </c>
      <c r="F139" s="306">
        <v>6645</v>
      </c>
      <c r="G139" s="306"/>
      <c r="H139" s="306"/>
      <c r="I139" s="306"/>
      <c r="J139" s="306">
        <v>65</v>
      </c>
      <c r="K139" s="306">
        <v>6057</v>
      </c>
      <c r="L139" s="306">
        <v>17541</v>
      </c>
      <c r="M139" s="306"/>
      <c r="N139" s="306"/>
      <c r="O139" s="306"/>
      <c r="P139" s="306"/>
      <c r="Q139" s="306">
        <v>243</v>
      </c>
      <c r="R139" s="306"/>
      <c r="S139" s="306"/>
      <c r="T139" s="306">
        <v>369</v>
      </c>
      <c r="U139" s="306">
        <v>6637</v>
      </c>
      <c r="V139" s="306">
        <v>9</v>
      </c>
      <c r="W139" s="306">
        <v>355</v>
      </c>
      <c r="X139" s="306">
        <v>2050</v>
      </c>
      <c r="Y139" s="306">
        <v>2022</v>
      </c>
      <c r="Z139" s="306"/>
      <c r="AA139" s="306"/>
      <c r="AB139" s="306">
        <v>10960</v>
      </c>
      <c r="AC139" s="306">
        <v>307</v>
      </c>
      <c r="AD139" s="306"/>
      <c r="AE139" s="306"/>
      <c r="AF139" s="306"/>
      <c r="AG139" s="306"/>
      <c r="AH139" s="306">
        <v>262</v>
      </c>
      <c r="AI139" s="306"/>
      <c r="AJ139" s="306"/>
      <c r="AK139" s="306"/>
      <c r="AL139" s="306">
        <v>1246</v>
      </c>
    </row>
    <row r="140" spans="1:38" s="304" customFormat="1" ht="20.100000000000001" customHeight="1">
      <c r="A140" s="129" t="s">
        <v>1677</v>
      </c>
      <c r="B140" s="303">
        <v>315217</v>
      </c>
      <c r="C140" s="303">
        <v>309124</v>
      </c>
      <c r="D140" s="303">
        <v>5668</v>
      </c>
      <c r="E140" s="303">
        <v>49896</v>
      </c>
      <c r="F140" s="303">
        <v>31545</v>
      </c>
      <c r="G140" s="303">
        <v>0</v>
      </c>
      <c r="H140" s="303">
        <v>0</v>
      </c>
      <c r="I140" s="303">
        <v>909</v>
      </c>
      <c r="J140" s="303">
        <v>0</v>
      </c>
      <c r="K140" s="303">
        <v>0</v>
      </c>
      <c r="L140" s="303">
        <v>69727</v>
      </c>
      <c r="M140" s="303">
        <v>0</v>
      </c>
      <c r="N140" s="303">
        <v>0</v>
      </c>
      <c r="O140" s="303">
        <v>0</v>
      </c>
      <c r="P140" s="303">
        <v>7574</v>
      </c>
      <c r="Q140" s="303">
        <v>1695</v>
      </c>
      <c r="R140" s="303">
        <v>0</v>
      </c>
      <c r="S140" s="303">
        <v>168</v>
      </c>
      <c r="T140" s="303">
        <v>1662</v>
      </c>
      <c r="U140" s="303">
        <v>26947</v>
      </c>
      <c r="V140" s="303">
        <v>132</v>
      </c>
      <c r="W140" s="303">
        <v>3722</v>
      </c>
      <c r="X140" s="303">
        <v>33146</v>
      </c>
      <c r="Y140" s="303">
        <v>32164</v>
      </c>
      <c r="Z140" s="303">
        <v>512</v>
      </c>
      <c r="AA140" s="303">
        <v>0</v>
      </c>
      <c r="AB140" s="303">
        <v>19306</v>
      </c>
      <c r="AC140" s="303">
        <v>7899</v>
      </c>
      <c r="AD140" s="303">
        <v>600</v>
      </c>
      <c r="AE140" s="303">
        <v>0</v>
      </c>
      <c r="AF140" s="303">
        <v>0</v>
      </c>
      <c r="AG140" s="303">
        <v>0</v>
      </c>
      <c r="AH140" s="303">
        <v>15852</v>
      </c>
      <c r="AI140" s="303">
        <v>0</v>
      </c>
      <c r="AJ140" s="303">
        <v>0</v>
      </c>
      <c r="AK140" s="303">
        <v>0</v>
      </c>
      <c r="AL140" s="303">
        <v>0</v>
      </c>
    </row>
    <row r="141" spans="1:38" s="301" customFormat="1" ht="20.100000000000001" customHeight="1">
      <c r="A141" s="115" t="s">
        <v>1678</v>
      </c>
      <c r="B141" s="306">
        <v>36105</v>
      </c>
      <c r="C141" s="306">
        <v>34331</v>
      </c>
      <c r="D141" s="306">
        <v>3523</v>
      </c>
      <c r="E141" s="306">
        <v>7040</v>
      </c>
      <c r="F141" s="306">
        <v>58</v>
      </c>
      <c r="G141" s="306">
        <v>0</v>
      </c>
      <c r="H141" s="306">
        <v>0</v>
      </c>
      <c r="I141" s="306">
        <v>909</v>
      </c>
      <c r="J141" s="306">
        <v>0</v>
      </c>
      <c r="K141" s="306">
        <v>0</v>
      </c>
      <c r="L141" s="306">
        <v>9688</v>
      </c>
      <c r="M141" s="306">
        <v>0</v>
      </c>
      <c r="N141" s="306">
        <v>0</v>
      </c>
      <c r="O141" s="306">
        <v>0</v>
      </c>
      <c r="P141" s="306">
        <v>0</v>
      </c>
      <c r="Q141" s="306">
        <v>424</v>
      </c>
      <c r="R141" s="306">
        <v>0</v>
      </c>
      <c r="S141" s="306">
        <v>168</v>
      </c>
      <c r="T141" s="306">
        <v>627</v>
      </c>
      <c r="U141" s="306">
        <v>2607</v>
      </c>
      <c r="V141" s="306">
        <v>132</v>
      </c>
      <c r="W141" s="306">
        <v>3036</v>
      </c>
      <c r="X141" s="306">
        <v>2186</v>
      </c>
      <c r="Y141" s="306">
        <v>60</v>
      </c>
      <c r="Z141" s="306">
        <v>0</v>
      </c>
      <c r="AA141" s="306">
        <v>0</v>
      </c>
      <c r="AB141" s="306">
        <v>686</v>
      </c>
      <c r="AC141" s="306">
        <v>1187</v>
      </c>
      <c r="AD141" s="306">
        <v>0</v>
      </c>
      <c r="AE141" s="306">
        <v>0</v>
      </c>
      <c r="AF141" s="306">
        <v>0</v>
      </c>
      <c r="AG141" s="306">
        <v>0</v>
      </c>
      <c r="AH141" s="306">
        <v>2000</v>
      </c>
      <c r="AI141" s="306">
        <v>0</v>
      </c>
      <c r="AJ141" s="306">
        <v>0</v>
      </c>
      <c r="AK141" s="306">
        <v>0</v>
      </c>
      <c r="AL141" s="306">
        <v>0</v>
      </c>
    </row>
    <row r="142" spans="1:38" s="301" customFormat="1" ht="20.100000000000001" customHeight="1">
      <c r="A142" s="115" t="s">
        <v>1606</v>
      </c>
      <c r="B142" s="306">
        <v>279112</v>
      </c>
      <c r="C142" s="306">
        <v>274793</v>
      </c>
      <c r="D142" s="306">
        <v>2145</v>
      </c>
      <c r="E142" s="306">
        <v>42856</v>
      </c>
      <c r="F142" s="306">
        <v>31487</v>
      </c>
      <c r="G142" s="306">
        <v>0</v>
      </c>
      <c r="H142" s="306">
        <v>0</v>
      </c>
      <c r="I142" s="306">
        <v>0</v>
      </c>
      <c r="J142" s="306">
        <v>0</v>
      </c>
      <c r="K142" s="306">
        <v>0</v>
      </c>
      <c r="L142" s="306">
        <v>60039</v>
      </c>
      <c r="M142" s="306">
        <v>0</v>
      </c>
      <c r="N142" s="306">
        <v>0</v>
      </c>
      <c r="O142" s="306">
        <v>0</v>
      </c>
      <c r="P142" s="306">
        <v>7574</v>
      </c>
      <c r="Q142" s="306">
        <v>1271</v>
      </c>
      <c r="R142" s="306">
        <v>0</v>
      </c>
      <c r="S142" s="306">
        <v>0</v>
      </c>
      <c r="T142" s="306">
        <v>1035</v>
      </c>
      <c r="U142" s="306">
        <v>24340</v>
      </c>
      <c r="V142" s="306">
        <v>0</v>
      </c>
      <c r="W142" s="306">
        <v>686</v>
      </c>
      <c r="X142" s="306">
        <v>30960</v>
      </c>
      <c r="Y142" s="306">
        <v>32104</v>
      </c>
      <c r="Z142" s="306">
        <v>512</v>
      </c>
      <c r="AA142" s="306">
        <v>0</v>
      </c>
      <c r="AB142" s="306">
        <v>18620</v>
      </c>
      <c r="AC142" s="306">
        <v>6712</v>
      </c>
      <c r="AD142" s="306">
        <v>600</v>
      </c>
      <c r="AE142" s="306">
        <v>0</v>
      </c>
      <c r="AF142" s="306">
        <v>0</v>
      </c>
      <c r="AG142" s="306">
        <v>0</v>
      </c>
      <c r="AH142" s="306">
        <v>13852</v>
      </c>
      <c r="AI142" s="306">
        <v>0</v>
      </c>
      <c r="AJ142" s="306">
        <v>0</v>
      </c>
      <c r="AK142" s="306">
        <v>0</v>
      </c>
      <c r="AL142" s="306">
        <v>0</v>
      </c>
    </row>
    <row r="143" spans="1:38" s="301" customFormat="1" ht="20.100000000000001" customHeight="1">
      <c r="A143" s="124" t="s">
        <v>1679</v>
      </c>
      <c r="B143" s="306">
        <v>112213</v>
      </c>
      <c r="C143" s="306">
        <v>110349</v>
      </c>
      <c r="D143" s="306">
        <v>212</v>
      </c>
      <c r="E143" s="306">
        <v>16266</v>
      </c>
      <c r="F143" s="306">
        <v>14713</v>
      </c>
      <c r="G143" s="306">
        <v>0</v>
      </c>
      <c r="H143" s="306">
        <v>0</v>
      </c>
      <c r="I143" s="306">
        <v>0</v>
      </c>
      <c r="J143" s="306">
        <v>0</v>
      </c>
      <c r="K143" s="306">
        <v>0</v>
      </c>
      <c r="L143" s="306">
        <v>22455</v>
      </c>
      <c r="M143" s="306">
        <v>0</v>
      </c>
      <c r="N143" s="306">
        <v>0</v>
      </c>
      <c r="O143" s="306">
        <v>0</v>
      </c>
      <c r="P143" s="306">
        <v>3669</v>
      </c>
      <c r="Q143" s="306">
        <v>534</v>
      </c>
      <c r="R143" s="306">
        <v>0</v>
      </c>
      <c r="S143" s="306">
        <v>0</v>
      </c>
      <c r="T143" s="306">
        <v>551</v>
      </c>
      <c r="U143" s="306">
        <v>10088</v>
      </c>
      <c r="V143" s="306">
        <v>0</v>
      </c>
      <c r="W143" s="306">
        <v>209</v>
      </c>
      <c r="X143" s="306">
        <v>13916</v>
      </c>
      <c r="Y143" s="306">
        <v>14110</v>
      </c>
      <c r="Z143" s="306">
        <v>409</v>
      </c>
      <c r="AA143" s="306">
        <v>0</v>
      </c>
      <c r="AB143" s="306">
        <v>5932</v>
      </c>
      <c r="AC143" s="306">
        <v>1697</v>
      </c>
      <c r="AD143" s="306">
        <v>600</v>
      </c>
      <c r="AE143" s="306">
        <v>0</v>
      </c>
      <c r="AF143" s="306">
        <v>0</v>
      </c>
      <c r="AG143" s="306">
        <v>0</v>
      </c>
      <c r="AH143" s="306">
        <v>4988</v>
      </c>
      <c r="AI143" s="306">
        <v>0</v>
      </c>
      <c r="AJ143" s="306">
        <v>0</v>
      </c>
      <c r="AK143" s="306">
        <v>0</v>
      </c>
      <c r="AL143" s="306">
        <v>0</v>
      </c>
    </row>
    <row r="144" spans="1:38" s="301" customFormat="1" ht="20.100000000000001" customHeight="1">
      <c r="A144" s="124" t="s">
        <v>1680</v>
      </c>
      <c r="B144" s="306">
        <v>90735</v>
      </c>
      <c r="C144" s="306">
        <v>89167</v>
      </c>
      <c r="D144" s="306">
        <v>-30</v>
      </c>
      <c r="E144" s="306">
        <v>14036</v>
      </c>
      <c r="F144" s="306">
        <v>9634</v>
      </c>
      <c r="G144" s="306"/>
      <c r="H144" s="306"/>
      <c r="I144" s="306"/>
      <c r="J144" s="306"/>
      <c r="K144" s="306"/>
      <c r="L144" s="306">
        <v>18928</v>
      </c>
      <c r="M144" s="306"/>
      <c r="N144" s="306"/>
      <c r="O144" s="306"/>
      <c r="P144" s="306">
        <v>3030</v>
      </c>
      <c r="Q144" s="306">
        <v>418</v>
      </c>
      <c r="R144" s="306"/>
      <c r="S144" s="306"/>
      <c r="T144" s="306">
        <v>300</v>
      </c>
      <c r="U144" s="306">
        <v>9379</v>
      </c>
      <c r="V144" s="306"/>
      <c r="W144" s="306">
        <v>301</v>
      </c>
      <c r="X144" s="306">
        <v>10570</v>
      </c>
      <c r="Y144" s="306">
        <v>11201</v>
      </c>
      <c r="Z144" s="306">
        <v>51</v>
      </c>
      <c r="AA144" s="306"/>
      <c r="AB144" s="306">
        <v>4378</v>
      </c>
      <c r="AC144" s="306">
        <v>1999</v>
      </c>
      <c r="AD144" s="306"/>
      <c r="AE144" s="306"/>
      <c r="AF144" s="306"/>
      <c r="AG144" s="306"/>
      <c r="AH144" s="306">
        <v>4972</v>
      </c>
      <c r="AI144" s="306"/>
      <c r="AJ144" s="306"/>
      <c r="AK144" s="306"/>
      <c r="AL144" s="306"/>
    </row>
    <row r="145" spans="1:38" s="301" customFormat="1" ht="20.100000000000001" customHeight="1">
      <c r="A145" s="124" t="s">
        <v>1681</v>
      </c>
      <c r="B145" s="306">
        <v>76164</v>
      </c>
      <c r="C145" s="306">
        <v>75277</v>
      </c>
      <c r="D145" s="306">
        <v>1963</v>
      </c>
      <c r="E145" s="306">
        <v>12554</v>
      </c>
      <c r="F145" s="306">
        <v>7140</v>
      </c>
      <c r="G145" s="306">
        <v>0</v>
      </c>
      <c r="H145" s="306">
        <v>0</v>
      </c>
      <c r="I145" s="306">
        <v>0</v>
      </c>
      <c r="J145" s="306">
        <v>0</v>
      </c>
      <c r="K145" s="306">
        <v>0</v>
      </c>
      <c r="L145" s="306">
        <v>18656</v>
      </c>
      <c r="M145" s="306">
        <v>0</v>
      </c>
      <c r="N145" s="306">
        <v>0</v>
      </c>
      <c r="O145" s="306">
        <v>0</v>
      </c>
      <c r="P145" s="306">
        <v>875</v>
      </c>
      <c r="Q145" s="306">
        <v>319</v>
      </c>
      <c r="R145" s="306">
        <v>0</v>
      </c>
      <c r="S145" s="306">
        <v>0</v>
      </c>
      <c r="T145" s="306">
        <v>184</v>
      </c>
      <c r="U145" s="306">
        <v>4873</v>
      </c>
      <c r="V145" s="306">
        <v>0</v>
      </c>
      <c r="W145" s="306">
        <v>176</v>
      </c>
      <c r="X145" s="306">
        <v>6474</v>
      </c>
      <c r="Y145" s="306">
        <v>6793</v>
      </c>
      <c r="Z145" s="306">
        <v>52</v>
      </c>
      <c r="AA145" s="306">
        <v>0</v>
      </c>
      <c r="AB145" s="306">
        <v>8310</v>
      </c>
      <c r="AC145" s="306">
        <v>3016</v>
      </c>
      <c r="AD145" s="306">
        <v>0</v>
      </c>
      <c r="AE145" s="306">
        <v>0</v>
      </c>
      <c r="AF145" s="306">
        <v>0</v>
      </c>
      <c r="AG145" s="306">
        <v>0</v>
      </c>
      <c r="AH145" s="306">
        <v>3892</v>
      </c>
      <c r="AI145" s="306">
        <v>0</v>
      </c>
      <c r="AJ145" s="306">
        <v>0</v>
      </c>
      <c r="AK145" s="306">
        <v>0</v>
      </c>
      <c r="AL145" s="306" t="s">
        <v>0</v>
      </c>
    </row>
    <row r="146" spans="1:38" s="304" customFormat="1" ht="20.100000000000001" customHeight="1">
      <c r="A146" s="129" t="s">
        <v>1682</v>
      </c>
      <c r="B146" s="303">
        <v>506231</v>
      </c>
      <c r="C146" s="303">
        <v>502198</v>
      </c>
      <c r="D146" s="303">
        <v>11170</v>
      </c>
      <c r="E146" s="303">
        <v>65806</v>
      </c>
      <c r="F146" s="303">
        <v>22223</v>
      </c>
      <c r="G146" s="303">
        <v>0</v>
      </c>
      <c r="H146" s="303">
        <v>0</v>
      </c>
      <c r="I146" s="303">
        <v>8285</v>
      </c>
      <c r="J146" s="303">
        <v>38</v>
      </c>
      <c r="K146" s="303">
        <v>3388</v>
      </c>
      <c r="L146" s="303">
        <v>88538</v>
      </c>
      <c r="M146" s="303">
        <v>0</v>
      </c>
      <c r="N146" s="303">
        <v>0</v>
      </c>
      <c r="O146" s="303">
        <v>15832</v>
      </c>
      <c r="P146" s="303">
        <v>7861</v>
      </c>
      <c r="Q146" s="303">
        <v>869</v>
      </c>
      <c r="R146" s="303">
        <v>0</v>
      </c>
      <c r="S146" s="303">
        <v>950</v>
      </c>
      <c r="T146" s="303">
        <v>7439</v>
      </c>
      <c r="U146" s="303">
        <v>19373</v>
      </c>
      <c r="V146" s="303">
        <v>90</v>
      </c>
      <c r="W146" s="303">
        <v>3883</v>
      </c>
      <c r="X146" s="303">
        <v>35513</v>
      </c>
      <c r="Y146" s="303">
        <v>22332</v>
      </c>
      <c r="Z146" s="303">
        <v>485</v>
      </c>
      <c r="AA146" s="303">
        <v>0</v>
      </c>
      <c r="AB146" s="303">
        <v>64119</v>
      </c>
      <c r="AC146" s="303">
        <v>113365</v>
      </c>
      <c r="AD146" s="303">
        <v>229</v>
      </c>
      <c r="AE146" s="303">
        <v>0</v>
      </c>
      <c r="AF146" s="303">
        <v>0</v>
      </c>
      <c r="AG146" s="303">
        <v>0</v>
      </c>
      <c r="AH146" s="303">
        <v>10410</v>
      </c>
      <c r="AI146" s="303">
        <v>0</v>
      </c>
      <c r="AJ146" s="303">
        <v>0</v>
      </c>
      <c r="AK146" s="303">
        <v>0</v>
      </c>
      <c r="AL146" s="303">
        <v>0</v>
      </c>
    </row>
    <row r="147" spans="1:38" s="301" customFormat="1" ht="20.100000000000001" customHeight="1">
      <c r="A147" s="115" t="s">
        <v>1591</v>
      </c>
      <c r="B147" s="306">
        <v>205889</v>
      </c>
      <c r="C147" s="306">
        <v>202877</v>
      </c>
      <c r="D147" s="306">
        <v>3793</v>
      </c>
      <c r="E147" s="306">
        <v>23724</v>
      </c>
      <c r="F147" s="306">
        <v>20</v>
      </c>
      <c r="G147" s="306"/>
      <c r="H147" s="306"/>
      <c r="I147" s="306">
        <v>4269</v>
      </c>
      <c r="J147" s="306"/>
      <c r="K147" s="306"/>
      <c r="L147" s="306">
        <v>18943</v>
      </c>
      <c r="M147" s="306"/>
      <c r="N147" s="306"/>
      <c r="O147" s="306">
        <v>1068</v>
      </c>
      <c r="P147" s="306"/>
      <c r="Q147" s="306">
        <v>599</v>
      </c>
      <c r="R147" s="306"/>
      <c r="S147" s="306">
        <v>950</v>
      </c>
      <c r="T147" s="306">
        <v>6473</v>
      </c>
      <c r="U147" s="306">
        <v>3624</v>
      </c>
      <c r="V147" s="306">
        <v>86</v>
      </c>
      <c r="W147" s="306">
        <v>1996</v>
      </c>
      <c r="X147" s="306">
        <v>17354</v>
      </c>
      <c r="Y147" s="306">
        <v>533</v>
      </c>
      <c r="Z147" s="306">
        <v>485</v>
      </c>
      <c r="AA147" s="306"/>
      <c r="AB147" s="306">
        <v>17395</v>
      </c>
      <c r="AC147" s="306">
        <v>101565</v>
      </c>
      <c r="AD147" s="306"/>
      <c r="AE147" s="306"/>
      <c r="AF147" s="306"/>
      <c r="AG147" s="306"/>
      <c r="AH147" s="306"/>
      <c r="AI147" s="306"/>
      <c r="AJ147" s="306"/>
      <c r="AK147" s="306"/>
      <c r="AL147" s="306"/>
    </row>
    <row r="148" spans="1:38" s="301" customFormat="1" ht="20.100000000000001" customHeight="1">
      <c r="A148" s="115" t="s">
        <v>1606</v>
      </c>
      <c r="B148" s="306">
        <v>300342</v>
      </c>
      <c r="C148" s="306">
        <v>299321</v>
      </c>
      <c r="D148" s="306">
        <v>7377</v>
      </c>
      <c r="E148" s="306">
        <v>42082</v>
      </c>
      <c r="F148" s="306">
        <v>22203</v>
      </c>
      <c r="G148" s="306">
        <v>0</v>
      </c>
      <c r="H148" s="306">
        <v>0</v>
      </c>
      <c r="I148" s="306">
        <v>4016</v>
      </c>
      <c r="J148" s="306">
        <v>38</v>
      </c>
      <c r="K148" s="306">
        <v>3388</v>
      </c>
      <c r="L148" s="306">
        <v>69595</v>
      </c>
      <c r="M148" s="306">
        <v>0</v>
      </c>
      <c r="N148" s="306">
        <v>0</v>
      </c>
      <c r="O148" s="306">
        <v>14764</v>
      </c>
      <c r="P148" s="306">
        <v>7861</v>
      </c>
      <c r="Q148" s="306">
        <v>270</v>
      </c>
      <c r="R148" s="306">
        <v>0</v>
      </c>
      <c r="S148" s="306">
        <v>0</v>
      </c>
      <c r="T148" s="306">
        <v>966</v>
      </c>
      <c r="U148" s="306">
        <v>15749</v>
      </c>
      <c r="V148" s="306">
        <v>4</v>
      </c>
      <c r="W148" s="306">
        <v>1887</v>
      </c>
      <c r="X148" s="306">
        <v>18159</v>
      </c>
      <c r="Y148" s="306">
        <v>21799</v>
      </c>
      <c r="Z148" s="306">
        <v>0</v>
      </c>
      <c r="AA148" s="306">
        <v>0</v>
      </c>
      <c r="AB148" s="306">
        <v>46724</v>
      </c>
      <c r="AC148" s="306">
        <v>11800</v>
      </c>
      <c r="AD148" s="306">
        <v>229</v>
      </c>
      <c r="AE148" s="306">
        <v>0</v>
      </c>
      <c r="AF148" s="306">
        <v>0</v>
      </c>
      <c r="AG148" s="306">
        <v>0</v>
      </c>
      <c r="AH148" s="306">
        <v>10410</v>
      </c>
      <c r="AI148" s="306">
        <v>0</v>
      </c>
      <c r="AJ148" s="306">
        <v>0</v>
      </c>
      <c r="AK148" s="306">
        <v>0</v>
      </c>
      <c r="AL148" s="306">
        <v>0</v>
      </c>
    </row>
    <row r="149" spans="1:38" s="301" customFormat="1" ht="20.100000000000001" customHeight="1">
      <c r="A149" s="124" t="s">
        <v>1592</v>
      </c>
      <c r="B149" s="306">
        <v>148343</v>
      </c>
      <c r="C149" s="306">
        <v>147860</v>
      </c>
      <c r="D149" s="306">
        <v>1578</v>
      </c>
      <c r="E149" s="306">
        <v>16404</v>
      </c>
      <c r="F149" s="306">
        <v>5837</v>
      </c>
      <c r="G149" s="306"/>
      <c r="H149" s="306"/>
      <c r="I149" s="306">
        <v>4016</v>
      </c>
      <c r="J149" s="306"/>
      <c r="K149" s="306"/>
      <c r="L149" s="306">
        <v>30412</v>
      </c>
      <c r="M149" s="306"/>
      <c r="N149" s="306"/>
      <c r="O149" s="306">
        <v>3234</v>
      </c>
      <c r="P149" s="306">
        <v>2535</v>
      </c>
      <c r="Q149" s="306">
        <v>148</v>
      </c>
      <c r="R149" s="306"/>
      <c r="S149" s="306"/>
      <c r="T149" s="306">
        <v>873</v>
      </c>
      <c r="U149" s="306">
        <v>10884</v>
      </c>
      <c r="V149" s="306"/>
      <c r="W149" s="306">
        <v>773</v>
      </c>
      <c r="X149" s="306">
        <v>12765</v>
      </c>
      <c r="Y149" s="306">
        <v>15914</v>
      </c>
      <c r="Z149" s="306"/>
      <c r="AA149" s="306"/>
      <c r="AB149" s="306">
        <v>20656</v>
      </c>
      <c r="AC149" s="306">
        <v>11800</v>
      </c>
      <c r="AD149" s="306">
        <v>229</v>
      </c>
      <c r="AE149" s="306"/>
      <c r="AF149" s="306"/>
      <c r="AG149" s="306"/>
      <c r="AH149" s="306">
        <v>9802</v>
      </c>
      <c r="AI149" s="306"/>
      <c r="AJ149" s="306"/>
      <c r="AK149" s="306"/>
      <c r="AL149" s="306"/>
    </row>
    <row r="150" spans="1:38" s="301" customFormat="1" ht="20.100000000000001" customHeight="1">
      <c r="A150" s="124" t="s">
        <v>1683</v>
      </c>
      <c r="B150" s="306">
        <v>104338</v>
      </c>
      <c r="C150" s="306">
        <v>104048</v>
      </c>
      <c r="D150" s="306">
        <v>3680</v>
      </c>
      <c r="E150" s="306">
        <v>17736</v>
      </c>
      <c r="F150" s="306">
        <v>9988</v>
      </c>
      <c r="G150" s="306"/>
      <c r="H150" s="306"/>
      <c r="I150" s="306"/>
      <c r="J150" s="306">
        <v>38</v>
      </c>
      <c r="K150" s="306">
        <v>3388</v>
      </c>
      <c r="L150" s="306">
        <v>25702</v>
      </c>
      <c r="M150" s="306"/>
      <c r="N150" s="306"/>
      <c r="O150" s="306">
        <v>6482</v>
      </c>
      <c r="P150" s="306">
        <v>3073</v>
      </c>
      <c r="Q150" s="306">
        <v>102</v>
      </c>
      <c r="R150" s="306"/>
      <c r="S150" s="306"/>
      <c r="T150" s="306">
        <v>52</v>
      </c>
      <c r="U150" s="306">
        <v>3292</v>
      </c>
      <c r="V150" s="306">
        <v>2</v>
      </c>
      <c r="W150" s="306">
        <v>756</v>
      </c>
      <c r="X150" s="306">
        <v>3654</v>
      </c>
      <c r="Y150" s="306">
        <v>4571</v>
      </c>
      <c r="Z150" s="306"/>
      <c r="AA150" s="306"/>
      <c r="AB150" s="306">
        <v>20924</v>
      </c>
      <c r="AC150" s="306"/>
      <c r="AD150" s="306"/>
      <c r="AE150" s="306"/>
      <c r="AF150" s="306"/>
      <c r="AG150" s="306"/>
      <c r="AH150" s="306">
        <v>608</v>
      </c>
      <c r="AI150" s="306"/>
      <c r="AJ150" s="306"/>
      <c r="AK150" s="306"/>
      <c r="AL150" s="306"/>
    </row>
    <row r="151" spans="1:38" s="301" customFormat="1" ht="20.100000000000001" customHeight="1">
      <c r="A151" s="124" t="s">
        <v>1684</v>
      </c>
      <c r="B151" s="306">
        <v>47661</v>
      </c>
      <c r="C151" s="306">
        <v>47413</v>
      </c>
      <c r="D151" s="306">
        <v>2119</v>
      </c>
      <c r="E151" s="306">
        <v>7942</v>
      </c>
      <c r="F151" s="306">
        <v>6378</v>
      </c>
      <c r="G151" s="306"/>
      <c r="H151" s="306"/>
      <c r="I151" s="306"/>
      <c r="J151" s="306"/>
      <c r="K151" s="306"/>
      <c r="L151" s="306">
        <v>13481</v>
      </c>
      <c r="M151" s="306"/>
      <c r="N151" s="306"/>
      <c r="O151" s="306">
        <v>5048</v>
      </c>
      <c r="P151" s="306">
        <v>2253</v>
      </c>
      <c r="Q151" s="306">
        <v>20</v>
      </c>
      <c r="R151" s="306"/>
      <c r="S151" s="306"/>
      <c r="T151" s="306">
        <v>41</v>
      </c>
      <c r="U151" s="306">
        <v>1573</v>
      </c>
      <c r="V151" s="306">
        <v>2</v>
      </c>
      <c r="W151" s="306">
        <v>358</v>
      </c>
      <c r="X151" s="306">
        <v>1740</v>
      </c>
      <c r="Y151" s="306">
        <v>1314</v>
      </c>
      <c r="Z151" s="306"/>
      <c r="AA151" s="306"/>
      <c r="AB151" s="306">
        <v>5144</v>
      </c>
      <c r="AC151" s="306"/>
      <c r="AD151" s="306"/>
      <c r="AE151" s="306"/>
      <c r="AF151" s="306"/>
      <c r="AG151" s="306"/>
      <c r="AH151" s="306"/>
      <c r="AI151" s="306"/>
      <c r="AJ151" s="306"/>
      <c r="AK151" s="306"/>
      <c r="AL151" s="306"/>
    </row>
  </sheetData>
  <protectedRanges>
    <protectedRange sqref="R136:AK136" name="区域1_1_1"/>
    <protectedRange sqref="Q136" name="区域1_2_1"/>
  </protectedRanges>
  <mergeCells count="5">
    <mergeCell ref="A2:AL2"/>
    <mergeCell ref="A3:AL3"/>
    <mergeCell ref="A4:A5"/>
    <mergeCell ref="B4:B5"/>
    <mergeCell ref="C4:AL4"/>
  </mergeCells>
  <phoneticPr fontId="2" type="noConversion"/>
  <printOptions horizontalCentered="1"/>
  <pageMargins left="0.47152777777777799" right="0.47152777777777799" top="0.59027777777777801" bottom="0.47152777777777799" header="0.31388888888888899" footer="0.31388888888888899"/>
  <pageSetup paperSize="9" scale="85" orientation="landscape"/>
</worksheet>
</file>

<file path=xl/worksheets/sheet11.xml><?xml version="1.0" encoding="utf-8"?>
<worksheet xmlns="http://schemas.openxmlformats.org/spreadsheetml/2006/main" xmlns:r="http://schemas.openxmlformats.org/officeDocument/2006/relationships">
  <sheetPr>
    <pageSetUpPr autoPageBreaks="0"/>
  </sheetPr>
  <dimension ref="A1:W158"/>
  <sheetViews>
    <sheetView showGridLines="0" showZeros="0" workbookViewId="0">
      <pane xSplit="1" ySplit="5" topLeftCell="B6" activePane="bottomRight" state="frozen"/>
      <selection pane="topRight" activeCell="B1" sqref="B1"/>
      <selection pane="bottomLeft" activeCell="A6" sqref="A6"/>
      <selection pane="bottomRight" activeCell="L20" sqref="L20"/>
    </sheetView>
  </sheetViews>
  <sheetFormatPr defaultColWidth="5.75" defaultRowHeight="14.25"/>
  <cols>
    <col min="1" max="1" width="20.125" style="104" bestFit="1" customWidth="1"/>
    <col min="2" max="2" width="13.375" style="315" customWidth="1"/>
    <col min="3" max="3" width="9.75" style="315" customWidth="1"/>
    <col min="4" max="5" width="6.75" style="315" bestFit="1" customWidth="1"/>
    <col min="6" max="7" width="7.25" style="315" customWidth="1"/>
    <col min="8" max="8" width="5.625" style="315" customWidth="1"/>
    <col min="9" max="10" width="8.25" style="315" customWidth="1"/>
    <col min="11" max="11" width="8.25" style="316" customWidth="1"/>
    <col min="12" max="12" width="8.25" style="315" customWidth="1"/>
    <col min="13" max="13" width="5.625" style="315" customWidth="1"/>
    <col min="14" max="15" width="8.875" style="315" customWidth="1"/>
    <col min="16" max="16" width="8.875" style="316" customWidth="1"/>
    <col min="17" max="17" width="8.875" style="315" customWidth="1"/>
    <col min="18" max="18" width="5.625" style="315" customWidth="1"/>
    <col min="19" max="23" width="11" style="315" customWidth="1"/>
    <col min="24" max="16384" width="5.75" style="104"/>
  </cols>
  <sheetData>
    <row r="1" spans="1:23">
      <c r="A1" s="9" t="s">
        <v>1540</v>
      </c>
    </row>
    <row r="2" spans="1:23" ht="33.950000000000003" customHeight="1">
      <c r="A2" s="142" t="s">
        <v>0</v>
      </c>
      <c r="B2" s="414" t="s">
        <v>1502</v>
      </c>
      <c r="C2" s="414"/>
      <c r="D2" s="414"/>
      <c r="E2" s="414"/>
      <c r="F2" s="414"/>
      <c r="G2" s="414"/>
      <c r="H2" s="414"/>
      <c r="I2" s="414"/>
      <c r="J2" s="414"/>
      <c r="K2" s="414"/>
      <c r="L2" s="414"/>
      <c r="M2" s="414"/>
      <c r="N2" s="414"/>
      <c r="O2" s="414"/>
      <c r="P2" s="414"/>
      <c r="Q2" s="414"/>
      <c r="R2" s="414"/>
      <c r="S2" s="414"/>
      <c r="T2" s="414"/>
      <c r="U2" s="414"/>
      <c r="V2" s="317"/>
      <c r="W2" s="318"/>
    </row>
    <row r="3" spans="1:23" ht="17.100000000000001" customHeight="1">
      <c r="A3" s="107"/>
      <c r="B3" s="415"/>
      <c r="C3" s="415"/>
      <c r="D3" s="415"/>
      <c r="E3" s="415"/>
      <c r="F3" s="415"/>
      <c r="G3" s="415"/>
      <c r="H3" s="415"/>
      <c r="I3" s="415"/>
      <c r="J3" s="415"/>
      <c r="K3" s="415"/>
      <c r="L3" s="415"/>
      <c r="M3" s="415"/>
      <c r="N3" s="415"/>
      <c r="O3" s="415"/>
      <c r="P3" s="415"/>
      <c r="Q3" s="415"/>
      <c r="R3" s="415"/>
      <c r="S3" s="415"/>
      <c r="T3" s="415"/>
      <c r="U3" s="415"/>
      <c r="V3" s="319"/>
      <c r="W3" s="314" t="s">
        <v>32</v>
      </c>
    </row>
    <row r="4" spans="1:23" ht="31.5" customHeight="1">
      <c r="A4" s="386" t="s">
        <v>1400</v>
      </c>
      <c r="B4" s="416" t="s">
        <v>1541</v>
      </c>
      <c r="C4" s="416"/>
      <c r="D4" s="416"/>
      <c r="E4" s="416"/>
      <c r="F4" s="416"/>
      <c r="G4" s="416"/>
      <c r="H4" s="416"/>
      <c r="I4" s="416"/>
      <c r="J4" s="416"/>
      <c r="K4" s="416"/>
      <c r="L4" s="416"/>
      <c r="M4" s="416"/>
      <c r="N4" s="416"/>
      <c r="O4" s="416"/>
      <c r="P4" s="416"/>
      <c r="Q4" s="416"/>
      <c r="R4" s="416"/>
      <c r="S4" s="416"/>
      <c r="T4" s="416"/>
      <c r="U4" s="416"/>
      <c r="V4" s="416"/>
      <c r="W4" s="416"/>
    </row>
    <row r="5" spans="1:23" s="111" customFormat="1" ht="72.75" customHeight="1">
      <c r="A5" s="388"/>
      <c r="B5" s="178" t="s">
        <v>1542</v>
      </c>
      <c r="C5" s="178" t="s">
        <v>1449</v>
      </c>
      <c r="D5" s="178" t="s">
        <v>1450</v>
      </c>
      <c r="E5" s="178" t="s">
        <v>1451</v>
      </c>
      <c r="F5" s="178" t="s">
        <v>1452</v>
      </c>
      <c r="G5" s="178" t="s">
        <v>1453</v>
      </c>
      <c r="H5" s="178" t="s">
        <v>1454</v>
      </c>
      <c r="I5" s="178" t="s">
        <v>1455</v>
      </c>
      <c r="J5" s="178" t="s">
        <v>1456</v>
      </c>
      <c r="K5" s="178" t="s">
        <v>1543</v>
      </c>
      <c r="L5" s="178" t="s">
        <v>1544</v>
      </c>
      <c r="M5" s="178" t="s">
        <v>1545</v>
      </c>
      <c r="N5" s="178" t="s">
        <v>1460</v>
      </c>
      <c r="O5" s="178" t="s">
        <v>1461</v>
      </c>
      <c r="P5" s="178" t="s">
        <v>1462</v>
      </c>
      <c r="Q5" s="178" t="s">
        <v>1463</v>
      </c>
      <c r="R5" s="178" t="s">
        <v>1464</v>
      </c>
      <c r="S5" s="178" t="s">
        <v>1546</v>
      </c>
      <c r="T5" s="178" t="s">
        <v>1547</v>
      </c>
      <c r="U5" s="178" t="s">
        <v>1468</v>
      </c>
      <c r="V5" s="178" t="s">
        <v>1469</v>
      </c>
      <c r="W5" s="178" t="s">
        <v>1548</v>
      </c>
    </row>
    <row r="6" spans="1:23" s="140" customFormat="1" ht="18.75" customHeight="1">
      <c r="A6" s="249" t="s">
        <v>1707</v>
      </c>
      <c r="B6" s="320">
        <f>SUM(C6:W6)</f>
        <v>719795</v>
      </c>
      <c r="C6" s="320">
        <v>7423</v>
      </c>
      <c r="D6" s="320"/>
      <c r="E6" s="320"/>
      <c r="F6" s="320"/>
      <c r="G6" s="320"/>
      <c r="H6" s="320"/>
      <c r="I6" s="320"/>
      <c r="J6" s="320"/>
      <c r="K6" s="320">
        <v>40260</v>
      </c>
      <c r="L6" s="320">
        <v>49770</v>
      </c>
      <c r="M6" s="320"/>
      <c r="N6" s="320">
        <v>497141</v>
      </c>
      <c r="O6" s="320"/>
      <c r="P6" s="320">
        <v>1000</v>
      </c>
      <c r="Q6" s="320">
        <v>24201</v>
      </c>
      <c r="R6" s="320"/>
      <c r="S6" s="320">
        <v>100000</v>
      </c>
      <c r="T6" s="320"/>
      <c r="U6" s="320"/>
      <c r="V6" s="320"/>
      <c r="W6" s="320"/>
    </row>
    <row r="7" spans="1:23" s="140" customFormat="1" ht="18.75" customHeight="1">
      <c r="A7" s="249" t="s">
        <v>1708</v>
      </c>
      <c r="B7" s="320">
        <f t="shared" ref="B7:B70" si="0">SUM(C7:W7)</f>
        <v>32968</v>
      </c>
      <c r="C7" s="320">
        <v>5841</v>
      </c>
      <c r="D7" s="320"/>
      <c r="E7" s="320"/>
      <c r="F7" s="320"/>
      <c r="G7" s="320"/>
      <c r="H7" s="320"/>
      <c r="I7" s="320"/>
      <c r="J7" s="320"/>
      <c r="K7" s="320">
        <v>25997</v>
      </c>
      <c r="L7" s="320">
        <v>1130</v>
      </c>
      <c r="M7" s="320"/>
      <c r="N7" s="320"/>
      <c r="O7" s="320"/>
      <c r="P7" s="320"/>
      <c r="Q7" s="320"/>
      <c r="R7" s="320"/>
      <c r="S7" s="320"/>
      <c r="T7" s="320"/>
      <c r="U7" s="320"/>
      <c r="V7" s="320"/>
      <c r="W7" s="320"/>
    </row>
    <row r="8" spans="1:23" s="119" customFormat="1" ht="20.100000000000001" customHeight="1">
      <c r="A8" s="129" t="s">
        <v>1492</v>
      </c>
      <c r="B8" s="320">
        <f t="shared" si="0"/>
        <v>686827</v>
      </c>
      <c r="C8" s="266">
        <f t="shared" ref="C8:S8" si="1">SUM(C9,C21,C28,C43,C53,C63,C70,C82,C95,C107,C114,C129,C140,C146)</f>
        <v>1582</v>
      </c>
      <c r="D8" s="266"/>
      <c r="E8" s="266"/>
      <c r="F8" s="266"/>
      <c r="G8" s="266"/>
      <c r="H8" s="266"/>
      <c r="I8" s="266"/>
      <c r="J8" s="266"/>
      <c r="K8" s="266">
        <f t="shared" si="1"/>
        <v>14263</v>
      </c>
      <c r="L8" s="266">
        <f t="shared" si="1"/>
        <v>48640</v>
      </c>
      <c r="M8" s="266"/>
      <c r="N8" s="266">
        <f t="shared" si="1"/>
        <v>497141</v>
      </c>
      <c r="O8" s="266"/>
      <c r="P8" s="266">
        <f t="shared" si="1"/>
        <v>1000</v>
      </c>
      <c r="Q8" s="266">
        <f t="shared" si="1"/>
        <v>24201</v>
      </c>
      <c r="R8" s="266"/>
      <c r="S8" s="266">
        <f t="shared" si="1"/>
        <v>100000</v>
      </c>
      <c r="T8" s="266"/>
      <c r="U8" s="266"/>
      <c r="V8" s="266"/>
      <c r="W8" s="266"/>
    </row>
    <row r="9" spans="1:23" s="325" customFormat="1" ht="20.100000000000001" customHeight="1">
      <c r="A9" s="335" t="s">
        <v>1693</v>
      </c>
      <c r="B9" s="323">
        <f t="shared" si="0"/>
        <v>27712</v>
      </c>
      <c r="C9" s="324">
        <v>228</v>
      </c>
      <c r="D9" s="324"/>
      <c r="E9" s="324"/>
      <c r="F9" s="324"/>
      <c r="G9" s="324"/>
      <c r="H9" s="324"/>
      <c r="I9" s="324"/>
      <c r="J9" s="324"/>
      <c r="K9" s="324">
        <v>1637</v>
      </c>
      <c r="L9" s="324">
        <v>12246</v>
      </c>
      <c r="M9" s="324"/>
      <c r="N9" s="324">
        <v>9600</v>
      </c>
      <c r="O9" s="324"/>
      <c r="P9" s="324"/>
      <c r="Q9" s="324">
        <v>4001</v>
      </c>
      <c r="R9" s="324"/>
      <c r="S9" s="324"/>
      <c r="T9" s="324"/>
      <c r="U9" s="324"/>
      <c r="V9" s="324"/>
      <c r="W9" s="324"/>
    </row>
    <row r="10" spans="1:23" s="325" customFormat="1" ht="20.100000000000001" customHeight="1">
      <c r="A10" s="333" t="s">
        <v>1491</v>
      </c>
      <c r="B10" s="323">
        <f t="shared" si="0"/>
        <v>23711</v>
      </c>
      <c r="C10" s="324">
        <v>228</v>
      </c>
      <c r="D10" s="324"/>
      <c r="E10" s="324"/>
      <c r="F10" s="324"/>
      <c r="G10" s="324"/>
      <c r="H10" s="324"/>
      <c r="I10" s="324"/>
      <c r="J10" s="324"/>
      <c r="K10" s="324">
        <v>1637</v>
      </c>
      <c r="L10" s="324">
        <v>12246</v>
      </c>
      <c r="M10" s="324"/>
      <c r="N10" s="324">
        <v>9600</v>
      </c>
      <c r="O10" s="324"/>
      <c r="P10" s="324"/>
      <c r="Q10" s="324"/>
      <c r="R10" s="324"/>
      <c r="S10" s="324"/>
      <c r="T10" s="324"/>
      <c r="U10" s="324"/>
      <c r="V10" s="324"/>
      <c r="W10" s="324"/>
    </row>
    <row r="11" spans="1:23" s="325" customFormat="1" ht="20.100000000000001" customHeight="1">
      <c r="A11" s="333" t="s">
        <v>1445</v>
      </c>
      <c r="B11" s="323">
        <f t="shared" si="0"/>
        <v>5638</v>
      </c>
      <c r="C11" s="324"/>
      <c r="D11" s="324"/>
      <c r="E11" s="324"/>
      <c r="F11" s="324"/>
      <c r="G11" s="324"/>
      <c r="H11" s="324"/>
      <c r="I11" s="324"/>
      <c r="J11" s="324"/>
      <c r="K11" s="324">
        <v>1637</v>
      </c>
      <c r="L11" s="324"/>
      <c r="M11" s="324"/>
      <c r="N11" s="324"/>
      <c r="O11" s="324"/>
      <c r="P11" s="324"/>
      <c r="Q11" s="324">
        <v>4001</v>
      </c>
      <c r="R11" s="324"/>
      <c r="S11" s="324"/>
      <c r="T11" s="324"/>
      <c r="U11" s="324"/>
      <c r="V11" s="324"/>
      <c r="W11" s="324"/>
    </row>
    <row r="12" spans="1:23" s="325" customFormat="1" ht="20.100000000000001" customHeight="1">
      <c r="A12" s="334" t="s">
        <v>1493</v>
      </c>
      <c r="B12" s="323">
        <f t="shared" si="0"/>
        <v>2000</v>
      </c>
      <c r="C12" s="324"/>
      <c r="D12" s="324"/>
      <c r="E12" s="324"/>
      <c r="F12" s="324"/>
      <c r="G12" s="324"/>
      <c r="H12" s="324"/>
      <c r="I12" s="324"/>
      <c r="J12" s="324"/>
      <c r="K12" s="324"/>
      <c r="L12" s="324"/>
      <c r="M12" s="324"/>
      <c r="N12" s="324"/>
      <c r="O12" s="324"/>
      <c r="P12" s="324"/>
      <c r="Q12" s="324">
        <v>2000</v>
      </c>
      <c r="R12" s="324"/>
      <c r="S12" s="324"/>
      <c r="T12" s="324"/>
      <c r="U12" s="324"/>
      <c r="V12" s="324"/>
      <c r="W12" s="324"/>
    </row>
    <row r="13" spans="1:23" s="325" customFormat="1" ht="20.100000000000001" customHeight="1">
      <c r="A13" s="333" t="s">
        <v>1494</v>
      </c>
      <c r="B13" s="323">
        <f t="shared" si="0"/>
        <v>2338</v>
      </c>
      <c r="C13" s="324"/>
      <c r="D13" s="324"/>
      <c r="E13" s="324"/>
      <c r="F13" s="324"/>
      <c r="G13" s="324"/>
      <c r="H13" s="324"/>
      <c r="I13" s="324"/>
      <c r="J13" s="324"/>
      <c r="K13" s="324">
        <v>337</v>
      </c>
      <c r="L13" s="324"/>
      <c r="M13" s="324"/>
      <c r="N13" s="324"/>
      <c r="O13" s="324"/>
      <c r="P13" s="324"/>
      <c r="Q13" s="324">
        <v>2001</v>
      </c>
      <c r="R13" s="324"/>
      <c r="S13" s="324"/>
      <c r="T13" s="324"/>
      <c r="U13" s="324"/>
      <c r="V13" s="324"/>
      <c r="W13" s="324"/>
    </row>
    <row r="14" spans="1:23" s="325" customFormat="1" ht="20.100000000000001" customHeight="1">
      <c r="A14" s="333" t="s">
        <v>1495</v>
      </c>
      <c r="B14" s="323">
        <f t="shared" si="0"/>
        <v>300</v>
      </c>
      <c r="C14" s="324"/>
      <c r="D14" s="324"/>
      <c r="E14" s="324"/>
      <c r="F14" s="324"/>
      <c r="G14" s="324"/>
      <c r="H14" s="324"/>
      <c r="I14" s="324"/>
      <c r="J14" s="324"/>
      <c r="K14" s="324">
        <v>300</v>
      </c>
      <c r="L14" s="324"/>
      <c r="M14" s="324"/>
      <c r="N14" s="324"/>
      <c r="O14" s="324"/>
      <c r="P14" s="324"/>
      <c r="Q14" s="324"/>
      <c r="R14" s="324"/>
      <c r="S14" s="324"/>
      <c r="T14" s="324"/>
      <c r="U14" s="324"/>
      <c r="V14" s="324"/>
      <c r="W14" s="324"/>
    </row>
    <row r="15" spans="1:23" s="325" customFormat="1" ht="20.100000000000001" customHeight="1">
      <c r="A15" s="333" t="s">
        <v>1496</v>
      </c>
      <c r="B15" s="323">
        <f t="shared" si="0"/>
        <v>500</v>
      </c>
      <c r="C15" s="324"/>
      <c r="D15" s="324"/>
      <c r="E15" s="324"/>
      <c r="F15" s="324"/>
      <c r="G15" s="324"/>
      <c r="H15" s="324"/>
      <c r="I15" s="324"/>
      <c r="J15" s="324"/>
      <c r="K15" s="324">
        <v>500</v>
      </c>
      <c r="L15" s="324"/>
      <c r="M15" s="324"/>
      <c r="N15" s="324"/>
      <c r="O15" s="324"/>
      <c r="P15" s="324"/>
      <c r="Q15" s="324"/>
      <c r="R15" s="324"/>
      <c r="S15" s="324"/>
      <c r="T15" s="324"/>
      <c r="U15" s="324"/>
      <c r="V15" s="324"/>
      <c r="W15" s="324"/>
    </row>
    <row r="16" spans="1:23" s="325" customFormat="1" ht="20.100000000000001" customHeight="1">
      <c r="A16" s="333" t="s">
        <v>1497</v>
      </c>
      <c r="B16" s="323">
        <f t="shared" si="0"/>
        <v>500</v>
      </c>
      <c r="C16" s="324"/>
      <c r="D16" s="324"/>
      <c r="E16" s="324"/>
      <c r="F16" s="324"/>
      <c r="G16" s="324"/>
      <c r="H16" s="324"/>
      <c r="I16" s="324"/>
      <c r="J16" s="324"/>
      <c r="K16" s="324">
        <v>500</v>
      </c>
      <c r="L16" s="324"/>
      <c r="M16" s="324"/>
      <c r="N16" s="324"/>
      <c r="O16" s="324"/>
      <c r="P16" s="324"/>
      <c r="Q16" s="324"/>
      <c r="R16" s="324"/>
      <c r="S16" s="324"/>
      <c r="T16" s="324"/>
      <c r="U16" s="324"/>
      <c r="V16" s="324"/>
      <c r="W16" s="324"/>
    </row>
    <row r="17" spans="1:23" s="325" customFormat="1" ht="20.100000000000001" customHeight="1">
      <c r="A17" s="333" t="s">
        <v>1498</v>
      </c>
      <c r="B17" s="323">
        <f t="shared" si="0"/>
        <v>0</v>
      </c>
      <c r="C17" s="324"/>
      <c r="D17" s="324"/>
      <c r="E17" s="324"/>
      <c r="F17" s="324"/>
      <c r="G17" s="324"/>
      <c r="H17" s="324"/>
      <c r="I17" s="324"/>
      <c r="J17" s="324"/>
      <c r="K17" s="324"/>
      <c r="L17" s="324"/>
      <c r="M17" s="324"/>
      <c r="N17" s="324"/>
      <c r="O17" s="324"/>
      <c r="P17" s="324"/>
      <c r="Q17" s="324"/>
      <c r="R17" s="324"/>
      <c r="S17" s="324"/>
      <c r="T17" s="324"/>
      <c r="U17" s="324"/>
      <c r="V17" s="324"/>
      <c r="W17" s="324"/>
    </row>
    <row r="18" spans="1:23" s="325" customFormat="1" ht="20.100000000000001" customHeight="1">
      <c r="A18" s="333" t="s">
        <v>1499</v>
      </c>
      <c r="B18" s="323">
        <f t="shared" si="0"/>
        <v>5000</v>
      </c>
      <c r="C18" s="324"/>
      <c r="D18" s="324"/>
      <c r="E18" s="324"/>
      <c r="F18" s="324"/>
      <c r="G18" s="324"/>
      <c r="H18" s="324"/>
      <c r="I18" s="324"/>
      <c r="J18" s="324"/>
      <c r="K18" s="324"/>
      <c r="L18" s="324"/>
      <c r="M18" s="324"/>
      <c r="N18" s="324">
        <v>5000</v>
      </c>
      <c r="O18" s="324"/>
      <c r="P18" s="324"/>
      <c r="Q18" s="324"/>
      <c r="R18" s="324"/>
      <c r="S18" s="324"/>
      <c r="T18" s="324"/>
      <c r="U18" s="324"/>
      <c r="V18" s="324"/>
      <c r="W18" s="324"/>
    </row>
    <row r="19" spans="1:23" s="325" customFormat="1" ht="20.100000000000001" customHeight="1">
      <c r="A19" s="334" t="s">
        <v>1500</v>
      </c>
      <c r="B19" s="323">
        <f t="shared" si="0"/>
        <v>4600</v>
      </c>
      <c r="C19" s="324"/>
      <c r="D19" s="324"/>
      <c r="E19" s="324"/>
      <c r="F19" s="324"/>
      <c r="G19" s="324"/>
      <c r="H19" s="324"/>
      <c r="I19" s="324"/>
      <c r="J19" s="324"/>
      <c r="K19" s="324"/>
      <c r="L19" s="324"/>
      <c r="M19" s="324"/>
      <c r="N19" s="324">
        <v>4600</v>
      </c>
      <c r="O19" s="324"/>
      <c r="P19" s="324"/>
      <c r="Q19" s="324"/>
      <c r="R19" s="324"/>
      <c r="S19" s="324"/>
      <c r="T19" s="324"/>
      <c r="U19" s="324"/>
      <c r="V19" s="324"/>
      <c r="W19" s="324"/>
    </row>
    <row r="20" spans="1:23" s="325" customFormat="1" ht="20.100000000000001" customHeight="1">
      <c r="A20" s="334" t="s">
        <v>1703</v>
      </c>
      <c r="B20" s="323">
        <f t="shared" si="0"/>
        <v>0</v>
      </c>
      <c r="C20" s="324"/>
      <c r="D20" s="324"/>
      <c r="E20" s="324"/>
      <c r="F20" s="324"/>
      <c r="G20" s="324"/>
      <c r="H20" s="324"/>
      <c r="I20" s="324"/>
      <c r="J20" s="324"/>
      <c r="K20" s="324"/>
      <c r="L20" s="324"/>
      <c r="M20" s="324"/>
      <c r="N20" s="324"/>
      <c r="O20" s="324"/>
      <c r="P20" s="324"/>
      <c r="Q20" s="324"/>
      <c r="R20" s="324"/>
      <c r="S20" s="324"/>
      <c r="T20" s="324"/>
      <c r="U20" s="324"/>
      <c r="V20" s="324"/>
      <c r="W20" s="324"/>
    </row>
    <row r="21" spans="1:23" s="325" customFormat="1" ht="20.100000000000001" customHeight="1">
      <c r="A21" s="118" t="s">
        <v>1567</v>
      </c>
      <c r="B21" s="323">
        <f t="shared" si="0"/>
        <v>1360</v>
      </c>
      <c r="C21" s="324">
        <v>59</v>
      </c>
      <c r="D21" s="324"/>
      <c r="E21" s="324"/>
      <c r="F21" s="324"/>
      <c r="G21" s="324"/>
      <c r="H21" s="324"/>
      <c r="I21" s="324"/>
      <c r="J21" s="324"/>
      <c r="K21" s="324">
        <v>261</v>
      </c>
      <c r="L21" s="324">
        <v>0</v>
      </c>
      <c r="M21" s="324"/>
      <c r="N21" s="324">
        <v>990</v>
      </c>
      <c r="O21" s="324"/>
      <c r="P21" s="324"/>
      <c r="Q21" s="324">
        <v>50</v>
      </c>
      <c r="R21" s="324"/>
      <c r="S21" s="324"/>
      <c r="T21" s="324"/>
      <c r="U21" s="324"/>
      <c r="V21" s="324"/>
      <c r="W21" s="324"/>
    </row>
    <row r="22" spans="1:23" s="325" customFormat="1" ht="20.100000000000001" customHeight="1">
      <c r="A22" s="139" t="s">
        <v>1605</v>
      </c>
      <c r="B22" s="323">
        <f t="shared" si="0"/>
        <v>200</v>
      </c>
      <c r="C22" s="324">
        <v>59</v>
      </c>
      <c r="D22" s="324"/>
      <c r="E22" s="324"/>
      <c r="F22" s="324"/>
      <c r="G22" s="324"/>
      <c r="H22" s="324"/>
      <c r="I22" s="324"/>
      <c r="J22" s="324"/>
      <c r="K22" s="324">
        <v>91</v>
      </c>
      <c r="L22" s="324"/>
      <c r="M22" s="324"/>
      <c r="N22" s="324"/>
      <c r="O22" s="324"/>
      <c r="P22" s="324"/>
      <c r="Q22" s="324">
        <v>50</v>
      </c>
      <c r="R22" s="324"/>
      <c r="S22" s="324"/>
      <c r="T22" s="324"/>
      <c r="U22" s="324"/>
      <c r="V22" s="324"/>
      <c r="W22" s="324"/>
    </row>
    <row r="23" spans="1:23" s="325" customFormat="1" ht="20.100000000000001" customHeight="1">
      <c r="A23" s="139" t="s">
        <v>1606</v>
      </c>
      <c r="B23" s="323">
        <f t="shared" si="0"/>
        <v>170</v>
      </c>
      <c r="C23" s="324">
        <v>0</v>
      </c>
      <c r="D23" s="324"/>
      <c r="E23" s="324"/>
      <c r="F23" s="324"/>
      <c r="G23" s="324"/>
      <c r="H23" s="324"/>
      <c r="I23" s="324"/>
      <c r="J23" s="324"/>
      <c r="K23" s="324">
        <v>170</v>
      </c>
      <c r="L23" s="324">
        <v>0</v>
      </c>
      <c r="M23" s="324"/>
      <c r="N23" s="324"/>
      <c r="O23" s="324"/>
      <c r="P23" s="324"/>
      <c r="Q23" s="324"/>
      <c r="R23" s="324"/>
      <c r="S23" s="324">
        <v>0</v>
      </c>
      <c r="T23" s="324"/>
      <c r="U23" s="324"/>
      <c r="V23" s="324"/>
      <c r="W23" s="324"/>
    </row>
    <row r="24" spans="1:23" s="325" customFormat="1" ht="20.100000000000001" customHeight="1">
      <c r="A24" s="139" t="s">
        <v>1607</v>
      </c>
      <c r="B24" s="323">
        <f t="shared" si="0"/>
        <v>1008</v>
      </c>
      <c r="C24" s="324">
        <v>0</v>
      </c>
      <c r="D24" s="324"/>
      <c r="E24" s="324"/>
      <c r="F24" s="324"/>
      <c r="G24" s="324"/>
      <c r="H24" s="324"/>
      <c r="I24" s="324"/>
      <c r="J24" s="324"/>
      <c r="K24" s="324">
        <v>80</v>
      </c>
      <c r="L24" s="324">
        <v>0</v>
      </c>
      <c r="M24" s="324"/>
      <c r="N24" s="324">
        <v>928</v>
      </c>
      <c r="O24" s="324"/>
      <c r="P24" s="324"/>
      <c r="Q24" s="324">
        <v>0</v>
      </c>
      <c r="R24" s="324"/>
      <c r="S24" s="324">
        <v>0</v>
      </c>
      <c r="T24" s="324"/>
      <c r="U24" s="324"/>
      <c r="V24" s="324"/>
      <c r="W24" s="324"/>
    </row>
    <row r="25" spans="1:23" s="325" customFormat="1" ht="20.100000000000001" customHeight="1">
      <c r="A25" s="139" t="s">
        <v>1568</v>
      </c>
      <c r="B25" s="323">
        <f t="shared" si="0"/>
        <v>40</v>
      </c>
      <c r="C25" s="324">
        <v>0</v>
      </c>
      <c r="D25" s="324"/>
      <c r="E25" s="324"/>
      <c r="F25" s="324"/>
      <c r="G25" s="324"/>
      <c r="H25" s="324"/>
      <c r="I25" s="324"/>
      <c r="J25" s="324"/>
      <c r="K25" s="324">
        <v>40</v>
      </c>
      <c r="L25" s="324">
        <v>0</v>
      </c>
      <c r="M25" s="324"/>
      <c r="N25" s="324">
        <v>0</v>
      </c>
      <c r="O25" s="324"/>
      <c r="P25" s="324"/>
      <c r="Q25" s="324">
        <v>0</v>
      </c>
      <c r="R25" s="324"/>
      <c r="S25" s="324">
        <v>0</v>
      </c>
      <c r="T25" s="324"/>
      <c r="U25" s="324"/>
      <c r="V25" s="324"/>
      <c r="W25" s="324"/>
    </row>
    <row r="26" spans="1:23" s="325" customFormat="1" ht="20.100000000000001" customHeight="1">
      <c r="A26" s="139" t="s">
        <v>1608</v>
      </c>
      <c r="B26" s="323">
        <f t="shared" si="0"/>
        <v>81</v>
      </c>
      <c r="C26" s="324">
        <v>0</v>
      </c>
      <c r="D26" s="324"/>
      <c r="E26" s="324"/>
      <c r="F26" s="324"/>
      <c r="G26" s="324"/>
      <c r="H26" s="324"/>
      <c r="I26" s="324"/>
      <c r="J26" s="324"/>
      <c r="K26" s="324">
        <v>35</v>
      </c>
      <c r="L26" s="324">
        <v>0</v>
      </c>
      <c r="M26" s="324"/>
      <c r="N26" s="324">
        <v>46</v>
      </c>
      <c r="O26" s="324"/>
      <c r="P26" s="324"/>
      <c r="Q26" s="324">
        <v>0</v>
      </c>
      <c r="R26" s="324"/>
      <c r="S26" s="324">
        <v>0</v>
      </c>
      <c r="T26" s="324"/>
      <c r="U26" s="324"/>
      <c r="V26" s="324"/>
      <c r="W26" s="324"/>
    </row>
    <row r="27" spans="1:23" s="325" customFormat="1" ht="20.100000000000001" customHeight="1">
      <c r="A27" s="139" t="s">
        <v>1609</v>
      </c>
      <c r="B27" s="323">
        <f t="shared" si="0"/>
        <v>31</v>
      </c>
      <c r="C27" s="324">
        <v>0</v>
      </c>
      <c r="D27" s="324"/>
      <c r="E27" s="324"/>
      <c r="F27" s="324"/>
      <c r="G27" s="324"/>
      <c r="H27" s="324"/>
      <c r="I27" s="324"/>
      <c r="J27" s="324"/>
      <c r="K27" s="324">
        <v>15</v>
      </c>
      <c r="L27" s="324">
        <v>0</v>
      </c>
      <c r="M27" s="324"/>
      <c r="N27" s="324">
        <v>16</v>
      </c>
      <c r="O27" s="324"/>
      <c r="P27" s="324"/>
      <c r="Q27" s="324">
        <v>0</v>
      </c>
      <c r="R27" s="324"/>
      <c r="S27" s="324">
        <v>0</v>
      </c>
      <c r="T27" s="324"/>
      <c r="U27" s="324"/>
      <c r="V27" s="324"/>
      <c r="W27" s="324"/>
    </row>
    <row r="28" spans="1:23" s="325" customFormat="1" ht="20.100000000000001" customHeight="1">
      <c r="A28" s="118" t="s">
        <v>1610</v>
      </c>
      <c r="B28" s="323">
        <f t="shared" si="0"/>
        <v>19154</v>
      </c>
      <c r="C28" s="324">
        <v>176</v>
      </c>
      <c r="D28" s="324"/>
      <c r="E28" s="324"/>
      <c r="F28" s="324"/>
      <c r="G28" s="324"/>
      <c r="H28" s="324"/>
      <c r="I28" s="324"/>
      <c r="J28" s="324"/>
      <c r="K28" s="324">
        <v>2349</v>
      </c>
      <c r="L28" s="324">
        <v>4115</v>
      </c>
      <c r="M28" s="324"/>
      <c r="N28" s="324">
        <v>9764</v>
      </c>
      <c r="O28" s="324"/>
      <c r="P28" s="324"/>
      <c r="Q28" s="324">
        <v>2750</v>
      </c>
      <c r="R28" s="324"/>
      <c r="S28" s="324"/>
      <c r="T28" s="324"/>
      <c r="U28" s="324"/>
      <c r="V28" s="324"/>
      <c r="W28" s="324"/>
    </row>
    <row r="29" spans="1:23" s="325" customFormat="1" ht="20.100000000000001" customHeight="1">
      <c r="A29" s="115" t="s">
        <v>1569</v>
      </c>
      <c r="B29" s="323">
        <f t="shared" si="0"/>
        <v>176</v>
      </c>
      <c r="C29" s="324">
        <v>176</v>
      </c>
      <c r="D29" s="324"/>
      <c r="E29" s="324"/>
      <c r="F29" s="324"/>
      <c r="G29" s="324"/>
      <c r="H29" s="324"/>
      <c r="I29" s="324"/>
      <c r="J29" s="324"/>
      <c r="K29" s="324"/>
      <c r="L29" s="324"/>
      <c r="M29" s="324"/>
      <c r="N29" s="324"/>
      <c r="O29" s="324"/>
      <c r="P29" s="324"/>
      <c r="Q29" s="324"/>
      <c r="R29" s="324"/>
      <c r="S29" s="324"/>
      <c r="T29" s="324"/>
      <c r="U29" s="324"/>
      <c r="V29" s="324"/>
      <c r="W29" s="324"/>
    </row>
    <row r="30" spans="1:23" s="325" customFormat="1" ht="20.100000000000001" customHeight="1">
      <c r="A30" s="115" t="s">
        <v>1611</v>
      </c>
      <c r="B30" s="323">
        <f t="shared" si="0"/>
        <v>0</v>
      </c>
      <c r="C30" s="324"/>
      <c r="D30" s="324"/>
      <c r="E30" s="324"/>
      <c r="F30" s="324"/>
      <c r="G30" s="324"/>
      <c r="H30" s="324"/>
      <c r="I30" s="324"/>
      <c r="J30" s="324"/>
      <c r="K30" s="324"/>
      <c r="L30" s="324"/>
      <c r="M30" s="324"/>
      <c r="N30" s="324"/>
      <c r="O30" s="324"/>
      <c r="P30" s="324"/>
      <c r="Q30" s="324"/>
      <c r="R30" s="324"/>
      <c r="S30" s="324"/>
      <c r="T30" s="324"/>
      <c r="U30" s="324"/>
      <c r="V30" s="324"/>
      <c r="W30" s="324"/>
    </row>
    <row r="31" spans="1:23" s="325" customFormat="1" ht="20.100000000000001" customHeight="1">
      <c r="A31" s="115" t="s">
        <v>1597</v>
      </c>
      <c r="B31" s="323">
        <f t="shared" si="0"/>
        <v>18978</v>
      </c>
      <c r="C31" s="324">
        <f t="shared" ref="C31:Q31" si="2">SUM(C32:C42)</f>
        <v>0</v>
      </c>
      <c r="D31" s="324"/>
      <c r="E31" s="324"/>
      <c r="F31" s="324"/>
      <c r="G31" s="324"/>
      <c r="H31" s="324"/>
      <c r="I31" s="324"/>
      <c r="J31" s="324"/>
      <c r="K31" s="324">
        <f t="shared" si="2"/>
        <v>2349</v>
      </c>
      <c r="L31" s="324">
        <v>4115</v>
      </c>
      <c r="M31" s="324"/>
      <c r="N31" s="324">
        <f t="shared" si="2"/>
        <v>9764</v>
      </c>
      <c r="O31" s="324"/>
      <c r="P31" s="324"/>
      <c r="Q31" s="324">
        <f t="shared" si="2"/>
        <v>2750</v>
      </c>
      <c r="R31" s="324"/>
      <c r="S31" s="324"/>
      <c r="T31" s="324"/>
      <c r="U31" s="324"/>
      <c r="V31" s="324"/>
      <c r="W31" s="324"/>
    </row>
    <row r="32" spans="1:23" s="325" customFormat="1" ht="20.100000000000001" customHeight="1">
      <c r="A32" s="124" t="s">
        <v>1612</v>
      </c>
      <c r="B32" s="323">
        <f t="shared" si="0"/>
        <v>2138</v>
      </c>
      <c r="C32" s="324"/>
      <c r="D32" s="324"/>
      <c r="E32" s="324"/>
      <c r="F32" s="324"/>
      <c r="G32" s="324"/>
      <c r="H32" s="324"/>
      <c r="I32" s="324"/>
      <c r="J32" s="324"/>
      <c r="K32" s="324">
        <v>243</v>
      </c>
      <c r="L32" s="324"/>
      <c r="M32" s="324"/>
      <c r="N32" s="324">
        <v>1695</v>
      </c>
      <c r="O32" s="324"/>
      <c r="P32" s="324"/>
      <c r="Q32" s="324">
        <v>200</v>
      </c>
      <c r="R32" s="324"/>
      <c r="S32" s="324"/>
      <c r="T32" s="324"/>
      <c r="U32" s="324"/>
      <c r="V32" s="324"/>
      <c r="W32" s="324"/>
    </row>
    <row r="33" spans="1:23" s="325" customFormat="1" ht="20.100000000000001" customHeight="1">
      <c r="A33" s="124" t="s">
        <v>1613</v>
      </c>
      <c r="B33" s="323">
        <f t="shared" si="0"/>
        <v>1626</v>
      </c>
      <c r="C33" s="324"/>
      <c r="D33" s="324"/>
      <c r="E33" s="324"/>
      <c r="F33" s="324"/>
      <c r="G33" s="324"/>
      <c r="H33" s="324"/>
      <c r="I33" s="324"/>
      <c r="J33" s="324"/>
      <c r="K33" s="324">
        <v>332</v>
      </c>
      <c r="L33" s="324">
        <v>659</v>
      </c>
      <c r="M33" s="324"/>
      <c r="N33" s="324">
        <v>185</v>
      </c>
      <c r="O33" s="324"/>
      <c r="P33" s="324"/>
      <c r="Q33" s="324">
        <v>450</v>
      </c>
      <c r="R33" s="324"/>
      <c r="S33" s="324">
        <v>0</v>
      </c>
      <c r="T33" s="324"/>
      <c r="U33" s="324"/>
      <c r="V33" s="324"/>
      <c r="W33" s="324"/>
    </row>
    <row r="34" spans="1:23" s="325" customFormat="1" ht="20.100000000000001" customHeight="1">
      <c r="A34" s="124" t="s">
        <v>1570</v>
      </c>
      <c r="B34" s="323">
        <f t="shared" si="0"/>
        <v>1793</v>
      </c>
      <c r="C34" s="324"/>
      <c r="D34" s="324"/>
      <c r="E34" s="324"/>
      <c r="F34" s="324"/>
      <c r="G34" s="324"/>
      <c r="H34" s="324"/>
      <c r="I34" s="324"/>
      <c r="J34" s="324"/>
      <c r="K34" s="324">
        <v>123</v>
      </c>
      <c r="L34" s="324">
        <v>1365</v>
      </c>
      <c r="M34" s="324"/>
      <c r="N34" s="324">
        <v>105</v>
      </c>
      <c r="O34" s="324"/>
      <c r="P34" s="324"/>
      <c r="Q34" s="324">
        <v>200</v>
      </c>
      <c r="R34" s="324"/>
      <c r="S34" s="324"/>
      <c r="T34" s="324"/>
      <c r="U34" s="324"/>
      <c r="V34" s="324"/>
      <c r="W34" s="324"/>
    </row>
    <row r="35" spans="1:23" s="325" customFormat="1" ht="20.100000000000001" customHeight="1">
      <c r="A35" s="124" t="s">
        <v>1614</v>
      </c>
      <c r="B35" s="323">
        <f t="shared" si="0"/>
        <v>1744</v>
      </c>
      <c r="C35" s="324"/>
      <c r="D35" s="324"/>
      <c r="E35" s="324"/>
      <c r="F35" s="324"/>
      <c r="G35" s="324"/>
      <c r="H35" s="324"/>
      <c r="I35" s="324"/>
      <c r="J35" s="324"/>
      <c r="K35" s="324">
        <v>258</v>
      </c>
      <c r="L35" s="324">
        <v>0</v>
      </c>
      <c r="M35" s="324"/>
      <c r="N35" s="324">
        <v>1286</v>
      </c>
      <c r="O35" s="324"/>
      <c r="P35" s="324"/>
      <c r="Q35" s="324">
        <v>200</v>
      </c>
      <c r="R35" s="324"/>
      <c r="S35" s="324">
        <v>0</v>
      </c>
      <c r="T35" s="324"/>
      <c r="U35" s="324"/>
      <c r="V35" s="324"/>
      <c r="W35" s="324"/>
    </row>
    <row r="36" spans="1:23" s="325" customFormat="1" ht="20.100000000000001" customHeight="1">
      <c r="A36" s="124" t="s">
        <v>1571</v>
      </c>
      <c r="B36" s="323">
        <f t="shared" si="0"/>
        <v>1973</v>
      </c>
      <c r="C36" s="324"/>
      <c r="D36" s="324"/>
      <c r="E36" s="324"/>
      <c r="F36" s="324"/>
      <c r="G36" s="324"/>
      <c r="H36" s="324"/>
      <c r="I36" s="324"/>
      <c r="J36" s="324"/>
      <c r="K36" s="324">
        <v>374</v>
      </c>
      <c r="L36" s="324">
        <v>200</v>
      </c>
      <c r="M36" s="324"/>
      <c r="N36" s="324">
        <v>1049</v>
      </c>
      <c r="O36" s="324"/>
      <c r="P36" s="324"/>
      <c r="Q36" s="324">
        <v>350</v>
      </c>
      <c r="R36" s="324"/>
      <c r="S36" s="324"/>
      <c r="T36" s="324"/>
      <c r="U36" s="324"/>
      <c r="V36" s="324"/>
      <c r="W36" s="324"/>
    </row>
    <row r="37" spans="1:23" s="325" customFormat="1" ht="20.100000000000001" customHeight="1">
      <c r="A37" s="124" t="s">
        <v>1615</v>
      </c>
      <c r="B37" s="323">
        <f t="shared" si="0"/>
        <v>1954</v>
      </c>
      <c r="C37" s="324"/>
      <c r="D37" s="324"/>
      <c r="E37" s="324"/>
      <c r="F37" s="324"/>
      <c r="G37" s="324"/>
      <c r="H37" s="324"/>
      <c r="I37" s="324"/>
      <c r="J37" s="324"/>
      <c r="K37" s="324">
        <v>200</v>
      </c>
      <c r="L37" s="324">
        <v>140</v>
      </c>
      <c r="M37" s="324"/>
      <c r="N37" s="324">
        <v>1214</v>
      </c>
      <c r="O37" s="324"/>
      <c r="P37" s="324"/>
      <c r="Q37" s="324">
        <v>400</v>
      </c>
      <c r="R37" s="324"/>
      <c r="S37" s="324"/>
      <c r="T37" s="324"/>
      <c r="U37" s="324"/>
      <c r="V37" s="324"/>
      <c r="W37" s="324"/>
    </row>
    <row r="38" spans="1:23" s="325" customFormat="1" ht="20.100000000000001" customHeight="1">
      <c r="A38" s="143" t="s">
        <v>1616</v>
      </c>
      <c r="B38" s="323">
        <f t="shared" si="0"/>
        <v>1423</v>
      </c>
      <c r="C38" s="324"/>
      <c r="D38" s="324"/>
      <c r="E38" s="324"/>
      <c r="F38" s="324"/>
      <c r="G38" s="324"/>
      <c r="H38" s="324"/>
      <c r="I38" s="324"/>
      <c r="J38" s="324"/>
      <c r="K38" s="324">
        <v>170</v>
      </c>
      <c r="L38" s="324">
        <v>301</v>
      </c>
      <c r="M38" s="324"/>
      <c r="N38" s="324">
        <v>802</v>
      </c>
      <c r="O38" s="324"/>
      <c r="P38" s="324"/>
      <c r="Q38" s="324">
        <v>150</v>
      </c>
      <c r="R38" s="324"/>
      <c r="S38" s="324">
        <v>0</v>
      </c>
      <c r="T38" s="324"/>
      <c r="U38" s="324"/>
      <c r="V38" s="324"/>
      <c r="W38" s="324"/>
    </row>
    <row r="39" spans="1:23" s="325" customFormat="1" ht="20.100000000000001" customHeight="1">
      <c r="A39" s="143" t="s">
        <v>1617</v>
      </c>
      <c r="B39" s="323">
        <f t="shared" si="0"/>
        <v>1289</v>
      </c>
      <c r="C39" s="324"/>
      <c r="D39" s="324"/>
      <c r="E39" s="324"/>
      <c r="F39" s="324"/>
      <c r="G39" s="324"/>
      <c r="H39" s="324"/>
      <c r="I39" s="324"/>
      <c r="J39" s="324"/>
      <c r="K39" s="324">
        <v>166</v>
      </c>
      <c r="L39" s="324"/>
      <c r="M39" s="324"/>
      <c r="N39" s="324">
        <v>923</v>
      </c>
      <c r="O39" s="324"/>
      <c r="P39" s="324"/>
      <c r="Q39" s="324">
        <v>200</v>
      </c>
      <c r="R39" s="324"/>
      <c r="S39" s="324"/>
      <c r="T39" s="324"/>
      <c r="U39" s="324"/>
      <c r="V39" s="324"/>
      <c r="W39" s="324"/>
    </row>
    <row r="40" spans="1:23" s="325" customFormat="1" ht="20.100000000000001" customHeight="1">
      <c r="A40" s="143" t="s">
        <v>1618</v>
      </c>
      <c r="B40" s="323">
        <f t="shared" si="0"/>
        <v>1728</v>
      </c>
      <c r="C40" s="324"/>
      <c r="D40" s="324"/>
      <c r="E40" s="324"/>
      <c r="F40" s="324"/>
      <c r="G40" s="324"/>
      <c r="H40" s="324"/>
      <c r="I40" s="324"/>
      <c r="J40" s="324"/>
      <c r="K40" s="324">
        <v>143</v>
      </c>
      <c r="L40" s="324">
        <v>0</v>
      </c>
      <c r="M40" s="324"/>
      <c r="N40" s="324">
        <v>1085</v>
      </c>
      <c r="O40" s="324"/>
      <c r="P40" s="324"/>
      <c r="Q40" s="324">
        <v>500</v>
      </c>
      <c r="R40" s="324"/>
      <c r="S40" s="324">
        <v>0</v>
      </c>
      <c r="T40" s="324"/>
      <c r="U40" s="324"/>
      <c r="V40" s="324"/>
      <c r="W40" s="324"/>
    </row>
    <row r="41" spans="1:23" s="325" customFormat="1" ht="20.100000000000001" customHeight="1">
      <c r="A41" s="143" t="s">
        <v>1619</v>
      </c>
      <c r="B41" s="323">
        <f t="shared" si="0"/>
        <v>2446</v>
      </c>
      <c r="C41" s="324"/>
      <c r="D41" s="324"/>
      <c r="E41" s="324"/>
      <c r="F41" s="324"/>
      <c r="G41" s="324"/>
      <c r="H41" s="324"/>
      <c r="I41" s="324"/>
      <c r="J41" s="324"/>
      <c r="K41" s="324">
        <v>172</v>
      </c>
      <c r="L41" s="324">
        <v>1450</v>
      </c>
      <c r="M41" s="324"/>
      <c r="N41" s="324">
        <v>724</v>
      </c>
      <c r="O41" s="324"/>
      <c r="P41" s="324"/>
      <c r="Q41" s="324">
        <v>100</v>
      </c>
      <c r="R41" s="324"/>
      <c r="S41" s="324"/>
      <c r="T41" s="324"/>
      <c r="U41" s="324"/>
      <c r="V41" s="324"/>
      <c r="W41" s="324"/>
    </row>
    <row r="42" spans="1:23" s="325" customFormat="1" ht="20.100000000000001" customHeight="1">
      <c r="A42" s="143" t="s">
        <v>1572</v>
      </c>
      <c r="B42" s="323">
        <f t="shared" si="0"/>
        <v>864</v>
      </c>
      <c r="C42" s="324"/>
      <c r="D42" s="324"/>
      <c r="E42" s="324"/>
      <c r="F42" s="324"/>
      <c r="G42" s="324"/>
      <c r="H42" s="324"/>
      <c r="I42" s="324"/>
      <c r="J42" s="324"/>
      <c r="K42" s="324">
        <v>168</v>
      </c>
      <c r="L42" s="324"/>
      <c r="M42" s="324"/>
      <c r="N42" s="324">
        <v>696</v>
      </c>
      <c r="O42" s="324"/>
      <c r="P42" s="324"/>
      <c r="Q42" s="324"/>
      <c r="R42" s="324"/>
      <c r="S42" s="324"/>
      <c r="T42" s="324"/>
      <c r="U42" s="324"/>
      <c r="V42" s="324"/>
      <c r="W42" s="324"/>
    </row>
    <row r="43" spans="1:23" s="325" customFormat="1" ht="20.100000000000001" customHeight="1">
      <c r="A43" s="118" t="s">
        <v>1620</v>
      </c>
      <c r="B43" s="323">
        <f t="shared" si="0"/>
        <v>7915</v>
      </c>
      <c r="C43" s="324">
        <v>75</v>
      </c>
      <c r="D43" s="324"/>
      <c r="E43" s="324"/>
      <c r="F43" s="324"/>
      <c r="G43" s="324"/>
      <c r="H43" s="324"/>
      <c r="I43" s="324"/>
      <c r="J43" s="324"/>
      <c r="K43" s="324">
        <v>833</v>
      </c>
      <c r="L43" s="324">
        <v>1494</v>
      </c>
      <c r="M43" s="324"/>
      <c r="N43" s="324">
        <v>4113</v>
      </c>
      <c r="O43" s="324"/>
      <c r="P43" s="324"/>
      <c r="Q43" s="324">
        <v>1400</v>
      </c>
      <c r="R43" s="324"/>
      <c r="S43" s="324"/>
      <c r="T43" s="324"/>
      <c r="U43" s="324"/>
      <c r="V43" s="324"/>
      <c r="W43" s="324"/>
    </row>
    <row r="44" spans="1:23" s="325" customFormat="1" ht="20.100000000000001" customHeight="1">
      <c r="A44" s="115" t="s">
        <v>1621</v>
      </c>
      <c r="B44" s="323">
        <f t="shared" si="0"/>
        <v>226</v>
      </c>
      <c r="C44" s="324">
        <v>75</v>
      </c>
      <c r="D44" s="324"/>
      <c r="E44" s="324"/>
      <c r="F44" s="324"/>
      <c r="G44" s="324"/>
      <c r="H44" s="324"/>
      <c r="I44" s="324"/>
      <c r="J44" s="324"/>
      <c r="K44" s="324">
        <v>151</v>
      </c>
      <c r="L44" s="324"/>
      <c r="M44" s="324"/>
      <c r="N44" s="324"/>
      <c r="O44" s="324"/>
      <c r="P44" s="324"/>
      <c r="Q44" s="324"/>
      <c r="R44" s="324"/>
      <c r="S44" s="324"/>
      <c r="T44" s="324"/>
      <c r="U44" s="324"/>
      <c r="V44" s="324"/>
      <c r="W44" s="324"/>
    </row>
    <row r="45" spans="1:23" s="325" customFormat="1" ht="20.100000000000001" customHeight="1">
      <c r="A45" s="115" t="s">
        <v>1597</v>
      </c>
      <c r="B45" s="323">
        <f t="shared" si="0"/>
        <v>7689</v>
      </c>
      <c r="C45" s="324">
        <v>0</v>
      </c>
      <c r="D45" s="324"/>
      <c r="E45" s="324"/>
      <c r="F45" s="324"/>
      <c r="G45" s="324"/>
      <c r="H45" s="324"/>
      <c r="I45" s="324"/>
      <c r="J45" s="324"/>
      <c r="K45" s="324">
        <v>682</v>
      </c>
      <c r="L45" s="324">
        <v>1494</v>
      </c>
      <c r="M45" s="324"/>
      <c r="N45" s="324">
        <v>4113</v>
      </c>
      <c r="O45" s="324"/>
      <c r="P45" s="324"/>
      <c r="Q45" s="324">
        <v>1400</v>
      </c>
      <c r="R45" s="324"/>
      <c r="S45" s="324"/>
      <c r="T45" s="324"/>
      <c r="U45" s="324"/>
      <c r="V45" s="324"/>
      <c r="W45" s="324"/>
    </row>
    <row r="46" spans="1:23" s="325" customFormat="1" ht="20.100000000000001" customHeight="1">
      <c r="A46" s="124" t="s">
        <v>1573</v>
      </c>
      <c r="B46" s="323">
        <f t="shared" si="0"/>
        <v>1942</v>
      </c>
      <c r="C46" s="324"/>
      <c r="D46" s="324"/>
      <c r="E46" s="324"/>
      <c r="F46" s="324"/>
      <c r="G46" s="324"/>
      <c r="H46" s="324"/>
      <c r="I46" s="324"/>
      <c r="J46" s="324"/>
      <c r="K46" s="324">
        <v>87</v>
      </c>
      <c r="L46" s="324">
        <v>574</v>
      </c>
      <c r="M46" s="324"/>
      <c r="N46" s="324">
        <v>1081</v>
      </c>
      <c r="O46" s="324"/>
      <c r="P46" s="324"/>
      <c r="Q46" s="324">
        <v>200</v>
      </c>
      <c r="R46" s="324"/>
      <c r="S46" s="324"/>
      <c r="T46" s="324"/>
      <c r="U46" s="324"/>
      <c r="V46" s="324"/>
      <c r="W46" s="324"/>
    </row>
    <row r="47" spans="1:23" s="325" customFormat="1" ht="20.100000000000001" customHeight="1">
      <c r="A47" s="124" t="s">
        <v>1622</v>
      </c>
      <c r="B47" s="323">
        <f t="shared" si="0"/>
        <v>1125</v>
      </c>
      <c r="C47" s="324">
        <v>0</v>
      </c>
      <c r="D47" s="324"/>
      <c r="E47" s="324"/>
      <c r="F47" s="324"/>
      <c r="G47" s="324"/>
      <c r="H47" s="324"/>
      <c r="I47" s="324"/>
      <c r="J47" s="324"/>
      <c r="K47" s="324">
        <v>111</v>
      </c>
      <c r="L47" s="324">
        <v>74</v>
      </c>
      <c r="M47" s="324"/>
      <c r="N47" s="324">
        <v>740</v>
      </c>
      <c r="O47" s="324"/>
      <c r="P47" s="324"/>
      <c r="Q47" s="324">
        <v>200</v>
      </c>
      <c r="R47" s="324"/>
      <c r="S47" s="324"/>
      <c r="T47" s="324"/>
      <c r="U47" s="324"/>
      <c r="V47" s="324"/>
      <c r="W47" s="324"/>
    </row>
    <row r="48" spans="1:23" s="325" customFormat="1" ht="20.100000000000001" customHeight="1">
      <c r="A48" s="124" t="s">
        <v>1574</v>
      </c>
      <c r="B48" s="323">
        <f t="shared" si="0"/>
        <v>1723</v>
      </c>
      <c r="C48" s="324"/>
      <c r="D48" s="324"/>
      <c r="E48" s="324"/>
      <c r="F48" s="324"/>
      <c r="G48" s="324"/>
      <c r="H48" s="324"/>
      <c r="I48" s="324"/>
      <c r="J48" s="324"/>
      <c r="K48" s="324">
        <v>114</v>
      </c>
      <c r="L48" s="324">
        <v>562</v>
      </c>
      <c r="M48" s="324"/>
      <c r="N48" s="324">
        <v>847</v>
      </c>
      <c r="O48" s="324"/>
      <c r="P48" s="324"/>
      <c r="Q48" s="324">
        <v>200</v>
      </c>
      <c r="R48" s="324"/>
      <c r="S48" s="324"/>
      <c r="T48" s="324"/>
      <c r="U48" s="324"/>
      <c r="V48" s="324"/>
      <c r="W48" s="324"/>
    </row>
    <row r="49" spans="1:23" s="325" customFormat="1" ht="20.100000000000001" customHeight="1">
      <c r="A49" s="124" t="s">
        <v>1623</v>
      </c>
      <c r="B49" s="323">
        <f t="shared" si="0"/>
        <v>927</v>
      </c>
      <c r="C49" s="324"/>
      <c r="D49" s="324"/>
      <c r="E49" s="324"/>
      <c r="F49" s="324"/>
      <c r="G49" s="324"/>
      <c r="H49" s="324"/>
      <c r="I49" s="324"/>
      <c r="J49" s="324"/>
      <c r="K49" s="324">
        <v>118</v>
      </c>
      <c r="L49" s="324">
        <v>74</v>
      </c>
      <c r="M49" s="324"/>
      <c r="N49" s="324">
        <v>535</v>
      </c>
      <c r="O49" s="324"/>
      <c r="P49" s="324"/>
      <c r="Q49" s="324">
        <v>200</v>
      </c>
      <c r="R49" s="324"/>
      <c r="S49" s="324"/>
      <c r="T49" s="324"/>
      <c r="U49" s="324"/>
      <c r="V49" s="324"/>
      <c r="W49" s="324"/>
    </row>
    <row r="50" spans="1:23" s="325" customFormat="1" ht="20.100000000000001" customHeight="1">
      <c r="A50" s="124" t="s">
        <v>1575</v>
      </c>
      <c r="B50" s="323">
        <f t="shared" si="0"/>
        <v>856</v>
      </c>
      <c r="C50" s="324"/>
      <c r="D50" s="324"/>
      <c r="E50" s="324"/>
      <c r="F50" s="324"/>
      <c r="G50" s="324"/>
      <c r="H50" s="324"/>
      <c r="I50" s="324"/>
      <c r="J50" s="324"/>
      <c r="K50" s="324">
        <v>96</v>
      </c>
      <c r="L50" s="324">
        <v>99</v>
      </c>
      <c r="M50" s="324"/>
      <c r="N50" s="324">
        <v>361</v>
      </c>
      <c r="O50" s="324"/>
      <c r="P50" s="324"/>
      <c r="Q50" s="324">
        <v>300</v>
      </c>
      <c r="R50" s="324"/>
      <c r="S50" s="324"/>
      <c r="T50" s="324"/>
      <c r="U50" s="324"/>
      <c r="V50" s="324"/>
      <c r="W50" s="324"/>
    </row>
    <row r="51" spans="1:23" s="325" customFormat="1" ht="20.100000000000001" customHeight="1">
      <c r="A51" s="143" t="s">
        <v>1576</v>
      </c>
      <c r="B51" s="323">
        <f t="shared" si="0"/>
        <v>533</v>
      </c>
      <c r="C51" s="324">
        <v>0</v>
      </c>
      <c r="D51" s="324"/>
      <c r="E51" s="324"/>
      <c r="F51" s="324"/>
      <c r="G51" s="324"/>
      <c r="H51" s="324"/>
      <c r="I51" s="324"/>
      <c r="J51" s="324"/>
      <c r="K51" s="324">
        <v>71</v>
      </c>
      <c r="L51" s="324">
        <v>37</v>
      </c>
      <c r="M51" s="324"/>
      <c r="N51" s="324">
        <v>325</v>
      </c>
      <c r="O51" s="324"/>
      <c r="P51" s="324"/>
      <c r="Q51" s="324">
        <v>100</v>
      </c>
      <c r="R51" s="324"/>
      <c r="S51" s="324">
        <v>0</v>
      </c>
      <c r="T51" s="324"/>
      <c r="U51" s="324"/>
      <c r="V51" s="324"/>
      <c r="W51" s="324"/>
    </row>
    <row r="52" spans="1:23" s="325" customFormat="1" ht="20.100000000000001" customHeight="1">
      <c r="A52" s="143" t="s">
        <v>1624</v>
      </c>
      <c r="B52" s="323">
        <f t="shared" si="0"/>
        <v>583</v>
      </c>
      <c r="C52" s="324"/>
      <c r="D52" s="324"/>
      <c r="E52" s="324"/>
      <c r="F52" s="324"/>
      <c r="G52" s="324"/>
      <c r="H52" s="324"/>
      <c r="I52" s="324"/>
      <c r="J52" s="324"/>
      <c r="K52" s="324">
        <v>85</v>
      </c>
      <c r="L52" s="324">
        <v>74</v>
      </c>
      <c r="M52" s="324"/>
      <c r="N52" s="324">
        <v>224</v>
      </c>
      <c r="O52" s="324"/>
      <c r="P52" s="324"/>
      <c r="Q52" s="324">
        <v>200</v>
      </c>
      <c r="R52" s="324"/>
      <c r="S52" s="324"/>
      <c r="T52" s="324"/>
      <c r="U52" s="324"/>
      <c r="V52" s="324"/>
      <c r="W52" s="324"/>
    </row>
    <row r="53" spans="1:23" s="325" customFormat="1" ht="20.100000000000001" customHeight="1">
      <c r="A53" s="118" t="s">
        <v>1625</v>
      </c>
      <c r="B53" s="323">
        <f t="shared" si="0"/>
        <v>112328</v>
      </c>
      <c r="C53" s="324">
        <v>77</v>
      </c>
      <c r="D53" s="324"/>
      <c r="E53" s="324"/>
      <c r="F53" s="324"/>
      <c r="G53" s="324"/>
      <c r="H53" s="324"/>
      <c r="I53" s="324"/>
      <c r="J53" s="324"/>
      <c r="K53" s="324">
        <v>551</v>
      </c>
      <c r="L53" s="324">
        <v>8024</v>
      </c>
      <c r="M53" s="324"/>
      <c r="N53" s="324">
        <v>2976</v>
      </c>
      <c r="O53" s="324"/>
      <c r="P53" s="324"/>
      <c r="Q53" s="324">
        <v>700</v>
      </c>
      <c r="R53" s="324"/>
      <c r="S53" s="324">
        <v>100000</v>
      </c>
      <c r="T53" s="324"/>
      <c r="U53" s="324"/>
      <c r="V53" s="324"/>
      <c r="W53" s="324"/>
    </row>
    <row r="54" spans="1:23" s="325" customFormat="1" ht="20.100000000000001" customHeight="1">
      <c r="A54" s="115" t="s">
        <v>1626</v>
      </c>
      <c r="B54" s="323">
        <f t="shared" si="0"/>
        <v>6184</v>
      </c>
      <c r="C54" s="324">
        <v>77</v>
      </c>
      <c r="D54" s="324"/>
      <c r="E54" s="324"/>
      <c r="F54" s="324"/>
      <c r="G54" s="324"/>
      <c r="H54" s="324"/>
      <c r="I54" s="324"/>
      <c r="J54" s="324"/>
      <c r="K54" s="324">
        <v>32</v>
      </c>
      <c r="L54" s="324">
        <v>0</v>
      </c>
      <c r="M54" s="324"/>
      <c r="N54" s="324">
        <v>20</v>
      </c>
      <c r="O54" s="324"/>
      <c r="P54" s="324"/>
      <c r="Q54" s="324">
        <v>500</v>
      </c>
      <c r="R54" s="324"/>
      <c r="S54" s="324">
        <v>5555</v>
      </c>
      <c r="T54" s="324"/>
      <c r="U54" s="324"/>
      <c r="V54" s="324"/>
      <c r="W54" s="324"/>
    </row>
    <row r="55" spans="1:23" s="325" customFormat="1" ht="20.100000000000001" customHeight="1">
      <c r="A55" s="115" t="s">
        <v>1597</v>
      </c>
      <c r="B55" s="323">
        <f t="shared" si="0"/>
        <v>106144</v>
      </c>
      <c r="C55" s="324">
        <v>0</v>
      </c>
      <c r="D55" s="324"/>
      <c r="E55" s="324"/>
      <c r="F55" s="324"/>
      <c r="G55" s="324"/>
      <c r="H55" s="324"/>
      <c r="I55" s="324"/>
      <c r="J55" s="324"/>
      <c r="K55" s="324">
        <v>519</v>
      </c>
      <c r="L55" s="324">
        <v>8024</v>
      </c>
      <c r="M55" s="324"/>
      <c r="N55" s="324">
        <v>2956</v>
      </c>
      <c r="O55" s="324"/>
      <c r="P55" s="324"/>
      <c r="Q55" s="324">
        <v>200</v>
      </c>
      <c r="R55" s="324"/>
      <c r="S55" s="324">
        <v>94445</v>
      </c>
      <c r="T55" s="324"/>
      <c r="U55" s="324"/>
      <c r="V55" s="324"/>
      <c r="W55" s="324"/>
    </row>
    <row r="56" spans="1:23" s="325" customFormat="1" ht="20.100000000000001" customHeight="1">
      <c r="A56" s="115" t="s">
        <v>1577</v>
      </c>
      <c r="B56" s="323">
        <f t="shared" si="0"/>
        <v>14888</v>
      </c>
      <c r="C56" s="324">
        <v>0</v>
      </c>
      <c r="D56" s="324"/>
      <c r="E56" s="324"/>
      <c r="F56" s="324"/>
      <c r="G56" s="324"/>
      <c r="H56" s="324"/>
      <c r="I56" s="324"/>
      <c r="J56" s="324"/>
      <c r="K56" s="324">
        <v>93</v>
      </c>
      <c r="L56" s="324">
        <v>280</v>
      </c>
      <c r="M56" s="324"/>
      <c r="N56" s="324">
        <v>104</v>
      </c>
      <c r="O56" s="324"/>
      <c r="P56" s="324"/>
      <c r="Q56" s="324">
        <v>200</v>
      </c>
      <c r="R56" s="324"/>
      <c r="S56" s="324">
        <v>14211</v>
      </c>
      <c r="T56" s="324"/>
      <c r="U56" s="324"/>
      <c r="V56" s="324"/>
      <c r="W56" s="324"/>
    </row>
    <row r="57" spans="1:23" s="325" customFormat="1" ht="20.100000000000001" customHeight="1">
      <c r="A57" s="115" t="s">
        <v>1627</v>
      </c>
      <c r="B57" s="323">
        <f t="shared" si="0"/>
        <v>7279</v>
      </c>
      <c r="C57" s="324">
        <v>0</v>
      </c>
      <c r="D57" s="324"/>
      <c r="E57" s="324"/>
      <c r="F57" s="324"/>
      <c r="G57" s="324"/>
      <c r="H57" s="324"/>
      <c r="I57" s="324"/>
      <c r="J57" s="324"/>
      <c r="K57" s="324">
        <v>68</v>
      </c>
      <c r="L57" s="324">
        <v>2500</v>
      </c>
      <c r="M57" s="324"/>
      <c r="N57" s="324">
        <v>611</v>
      </c>
      <c r="O57" s="324"/>
      <c r="P57" s="324"/>
      <c r="Q57" s="324"/>
      <c r="R57" s="324"/>
      <c r="S57" s="324">
        <v>4100</v>
      </c>
      <c r="T57" s="324"/>
      <c r="U57" s="324"/>
      <c r="V57" s="324"/>
      <c r="W57" s="324"/>
    </row>
    <row r="58" spans="1:23" s="325" customFormat="1" ht="20.100000000000001" customHeight="1">
      <c r="A58" s="115" t="s">
        <v>1628</v>
      </c>
      <c r="B58" s="323">
        <f t="shared" si="0"/>
        <v>11787</v>
      </c>
      <c r="C58" s="324">
        <v>0</v>
      </c>
      <c r="D58" s="324"/>
      <c r="E58" s="324"/>
      <c r="F58" s="324"/>
      <c r="G58" s="324"/>
      <c r="H58" s="324"/>
      <c r="I58" s="324"/>
      <c r="J58" s="324"/>
      <c r="K58" s="324">
        <v>75</v>
      </c>
      <c r="L58" s="324">
        <v>0</v>
      </c>
      <c r="M58" s="324"/>
      <c r="N58" s="324">
        <v>512</v>
      </c>
      <c r="O58" s="324"/>
      <c r="P58" s="324"/>
      <c r="Q58" s="324"/>
      <c r="R58" s="324"/>
      <c r="S58" s="324">
        <v>11200</v>
      </c>
      <c r="T58" s="324"/>
      <c r="U58" s="324"/>
      <c r="V58" s="324"/>
      <c r="W58" s="324"/>
    </row>
    <row r="59" spans="1:23" s="325" customFormat="1" ht="20.100000000000001" customHeight="1">
      <c r="A59" s="115" t="s">
        <v>1578</v>
      </c>
      <c r="B59" s="323">
        <f t="shared" si="0"/>
        <v>8968</v>
      </c>
      <c r="C59" s="324"/>
      <c r="D59" s="324"/>
      <c r="E59" s="324"/>
      <c r="F59" s="324"/>
      <c r="G59" s="324"/>
      <c r="H59" s="324"/>
      <c r="I59" s="324"/>
      <c r="J59" s="324"/>
      <c r="K59" s="324">
        <v>59</v>
      </c>
      <c r="L59" s="324">
        <v>18</v>
      </c>
      <c r="M59" s="324"/>
      <c r="N59" s="324">
        <v>291</v>
      </c>
      <c r="O59" s="324"/>
      <c r="P59" s="324"/>
      <c r="Q59" s="324"/>
      <c r="R59" s="324"/>
      <c r="S59" s="324">
        <v>8600</v>
      </c>
      <c r="T59" s="324"/>
      <c r="U59" s="324"/>
      <c r="V59" s="324"/>
      <c r="W59" s="324"/>
    </row>
    <row r="60" spans="1:23" s="325" customFormat="1" ht="20.100000000000001" customHeight="1">
      <c r="A60" s="115" t="s">
        <v>1629</v>
      </c>
      <c r="B60" s="323">
        <f t="shared" si="0"/>
        <v>19235</v>
      </c>
      <c r="C60" s="324"/>
      <c r="D60" s="324"/>
      <c r="E60" s="324"/>
      <c r="F60" s="324"/>
      <c r="G60" s="324"/>
      <c r="H60" s="324"/>
      <c r="I60" s="324"/>
      <c r="J60" s="324"/>
      <c r="K60" s="324">
        <v>113</v>
      </c>
      <c r="L60" s="324">
        <v>3420</v>
      </c>
      <c r="M60" s="324"/>
      <c r="N60" s="324">
        <v>436</v>
      </c>
      <c r="O60" s="324"/>
      <c r="P60" s="324"/>
      <c r="Q60" s="324"/>
      <c r="R60" s="324"/>
      <c r="S60" s="324">
        <v>15266</v>
      </c>
      <c r="T60" s="324"/>
      <c r="U60" s="324"/>
      <c r="V60" s="324"/>
      <c r="W60" s="324"/>
    </row>
    <row r="61" spans="1:23" s="325" customFormat="1" ht="20.100000000000001" customHeight="1">
      <c r="A61" s="115" t="s">
        <v>1630</v>
      </c>
      <c r="B61" s="323">
        <f t="shared" si="0"/>
        <v>27334</v>
      </c>
      <c r="C61" s="324"/>
      <c r="D61" s="324"/>
      <c r="E61" s="324"/>
      <c r="F61" s="324"/>
      <c r="G61" s="324"/>
      <c r="H61" s="324"/>
      <c r="I61" s="324"/>
      <c r="J61" s="324"/>
      <c r="K61" s="324">
        <v>55</v>
      </c>
      <c r="L61" s="324">
        <v>287</v>
      </c>
      <c r="M61" s="324"/>
      <c r="N61" s="324">
        <v>612</v>
      </c>
      <c r="O61" s="324"/>
      <c r="P61" s="324"/>
      <c r="Q61" s="324"/>
      <c r="R61" s="324"/>
      <c r="S61" s="324">
        <v>26380</v>
      </c>
      <c r="T61" s="324"/>
      <c r="U61" s="324"/>
      <c r="V61" s="324"/>
      <c r="W61" s="324"/>
    </row>
    <row r="62" spans="1:23" s="325" customFormat="1" ht="20.100000000000001" customHeight="1">
      <c r="A62" s="115" t="s">
        <v>1631</v>
      </c>
      <c r="B62" s="323">
        <f t="shared" si="0"/>
        <v>16653</v>
      </c>
      <c r="C62" s="324">
        <v>0</v>
      </c>
      <c r="D62" s="324"/>
      <c r="E62" s="324"/>
      <c r="F62" s="324"/>
      <c r="G62" s="324"/>
      <c r="H62" s="324"/>
      <c r="I62" s="324"/>
      <c r="J62" s="324"/>
      <c r="K62" s="324">
        <v>56</v>
      </c>
      <c r="L62" s="324">
        <v>1519</v>
      </c>
      <c r="M62" s="324"/>
      <c r="N62" s="324">
        <v>390</v>
      </c>
      <c r="O62" s="324"/>
      <c r="P62" s="324"/>
      <c r="Q62" s="324"/>
      <c r="R62" s="324"/>
      <c r="S62" s="324">
        <v>14688</v>
      </c>
      <c r="T62" s="324"/>
      <c r="U62" s="324"/>
      <c r="V62" s="324"/>
      <c r="W62" s="324"/>
    </row>
    <row r="63" spans="1:23" s="325" customFormat="1" ht="20.100000000000001" customHeight="1">
      <c r="A63" s="118" t="s">
        <v>1632</v>
      </c>
      <c r="B63" s="323">
        <f t="shared" si="0"/>
        <v>12365</v>
      </c>
      <c r="C63" s="324">
        <v>70</v>
      </c>
      <c r="D63" s="324"/>
      <c r="E63" s="324"/>
      <c r="F63" s="324"/>
      <c r="G63" s="324"/>
      <c r="H63" s="324"/>
      <c r="I63" s="324"/>
      <c r="J63" s="324"/>
      <c r="K63" s="324">
        <v>419</v>
      </c>
      <c r="L63" s="324">
        <v>5736</v>
      </c>
      <c r="M63" s="324"/>
      <c r="N63" s="324">
        <v>3140</v>
      </c>
      <c r="O63" s="324"/>
      <c r="P63" s="324"/>
      <c r="Q63" s="324">
        <v>3000</v>
      </c>
      <c r="R63" s="324"/>
      <c r="S63" s="324"/>
      <c r="T63" s="324"/>
      <c r="U63" s="324"/>
      <c r="V63" s="324"/>
      <c r="W63" s="324"/>
    </row>
    <row r="64" spans="1:23" s="141" customFormat="1" ht="20.100000000000001" customHeight="1">
      <c r="A64" s="115" t="s">
        <v>1633</v>
      </c>
      <c r="B64" s="323">
        <f t="shared" si="0"/>
        <v>187</v>
      </c>
      <c r="C64" s="324">
        <v>70</v>
      </c>
      <c r="D64" s="324"/>
      <c r="E64" s="324"/>
      <c r="F64" s="324"/>
      <c r="G64" s="324"/>
      <c r="H64" s="324"/>
      <c r="I64" s="324"/>
      <c r="J64" s="324"/>
      <c r="K64" s="324">
        <v>109</v>
      </c>
      <c r="L64" s="324">
        <v>0</v>
      </c>
      <c r="M64" s="324"/>
      <c r="N64" s="324">
        <v>8</v>
      </c>
      <c r="O64" s="324"/>
      <c r="P64" s="324"/>
      <c r="Q64" s="324">
        <v>0</v>
      </c>
      <c r="R64" s="324"/>
      <c r="S64" s="324"/>
      <c r="T64" s="324"/>
      <c r="U64" s="324"/>
      <c r="V64" s="324"/>
      <c r="W64" s="324"/>
    </row>
    <row r="65" spans="1:23" s="141" customFormat="1" ht="20.100000000000001" customHeight="1">
      <c r="A65" s="115" t="s">
        <v>1430</v>
      </c>
      <c r="B65" s="323">
        <f t="shared" si="0"/>
        <v>12178</v>
      </c>
      <c r="C65" s="324">
        <v>0</v>
      </c>
      <c r="D65" s="324"/>
      <c r="E65" s="324"/>
      <c r="F65" s="324"/>
      <c r="G65" s="324"/>
      <c r="H65" s="324"/>
      <c r="I65" s="324"/>
      <c r="J65" s="324"/>
      <c r="K65" s="324">
        <v>310</v>
      </c>
      <c r="L65" s="324">
        <v>5736</v>
      </c>
      <c r="M65" s="324"/>
      <c r="N65" s="324">
        <v>3132</v>
      </c>
      <c r="O65" s="324"/>
      <c r="P65" s="324"/>
      <c r="Q65" s="324">
        <v>3000</v>
      </c>
      <c r="R65" s="324"/>
      <c r="S65" s="324"/>
      <c r="T65" s="324"/>
      <c r="U65" s="324"/>
      <c r="V65" s="324"/>
      <c r="W65" s="324"/>
    </row>
    <row r="66" spans="1:23" s="141" customFormat="1" ht="20.100000000000001" customHeight="1">
      <c r="A66" s="115" t="s">
        <v>1431</v>
      </c>
      <c r="B66" s="323">
        <f t="shared" si="0"/>
        <v>7760</v>
      </c>
      <c r="C66" s="324"/>
      <c r="D66" s="324"/>
      <c r="E66" s="324"/>
      <c r="F66" s="324"/>
      <c r="G66" s="324"/>
      <c r="H66" s="324"/>
      <c r="I66" s="324"/>
      <c r="J66" s="324"/>
      <c r="K66" s="324">
        <v>85</v>
      </c>
      <c r="L66" s="324">
        <v>5645</v>
      </c>
      <c r="M66" s="324"/>
      <c r="N66" s="324">
        <v>1030</v>
      </c>
      <c r="O66" s="324"/>
      <c r="P66" s="324"/>
      <c r="Q66" s="324">
        <v>1000</v>
      </c>
      <c r="R66" s="324"/>
      <c r="S66" s="324"/>
      <c r="T66" s="324"/>
      <c r="U66" s="324"/>
      <c r="V66" s="324"/>
      <c r="W66" s="324"/>
    </row>
    <row r="67" spans="1:23" s="141" customFormat="1" ht="20.100000000000001" customHeight="1">
      <c r="A67" s="115" t="s">
        <v>1432</v>
      </c>
      <c r="B67" s="323">
        <f t="shared" si="0"/>
        <v>1526</v>
      </c>
      <c r="C67" s="324">
        <v>0</v>
      </c>
      <c r="D67" s="324"/>
      <c r="E67" s="324"/>
      <c r="F67" s="324"/>
      <c r="G67" s="324"/>
      <c r="H67" s="324"/>
      <c r="I67" s="324"/>
      <c r="J67" s="324"/>
      <c r="K67" s="324">
        <v>26</v>
      </c>
      <c r="L67" s="324">
        <v>0</v>
      </c>
      <c r="M67" s="324"/>
      <c r="N67" s="324">
        <v>0</v>
      </c>
      <c r="O67" s="324"/>
      <c r="P67" s="324"/>
      <c r="Q67" s="324">
        <v>1500</v>
      </c>
      <c r="R67" s="324"/>
      <c r="S67" s="324"/>
      <c r="T67" s="324"/>
      <c r="U67" s="324"/>
      <c r="V67" s="324"/>
      <c r="W67" s="324"/>
    </row>
    <row r="68" spans="1:23" s="141" customFormat="1" ht="20.100000000000001" customHeight="1">
      <c r="A68" s="115" t="s">
        <v>1433</v>
      </c>
      <c r="B68" s="323">
        <f t="shared" si="0"/>
        <v>1983</v>
      </c>
      <c r="C68" s="324"/>
      <c r="D68" s="324"/>
      <c r="E68" s="324"/>
      <c r="F68" s="324"/>
      <c r="G68" s="324"/>
      <c r="H68" s="324"/>
      <c r="I68" s="324"/>
      <c r="J68" s="324"/>
      <c r="K68" s="324">
        <v>131</v>
      </c>
      <c r="L68" s="324">
        <v>46</v>
      </c>
      <c r="M68" s="324"/>
      <c r="N68" s="324">
        <v>1306</v>
      </c>
      <c r="O68" s="324"/>
      <c r="P68" s="324"/>
      <c r="Q68" s="324">
        <v>500</v>
      </c>
      <c r="R68" s="324"/>
      <c r="S68" s="324"/>
      <c r="T68" s="324"/>
      <c r="U68" s="324"/>
      <c r="V68" s="324"/>
      <c r="W68" s="324"/>
    </row>
    <row r="69" spans="1:23" s="141" customFormat="1" ht="20.100000000000001" customHeight="1">
      <c r="A69" s="115" t="s">
        <v>1434</v>
      </c>
      <c r="B69" s="323">
        <f t="shared" si="0"/>
        <v>909</v>
      </c>
      <c r="C69" s="324"/>
      <c r="D69" s="324"/>
      <c r="E69" s="324"/>
      <c r="F69" s="324"/>
      <c r="G69" s="324"/>
      <c r="H69" s="324"/>
      <c r="I69" s="324"/>
      <c r="J69" s="324"/>
      <c r="K69" s="324">
        <v>68</v>
      </c>
      <c r="L69" s="324">
        <v>45</v>
      </c>
      <c r="M69" s="324"/>
      <c r="N69" s="324">
        <v>796</v>
      </c>
      <c r="O69" s="324"/>
      <c r="P69" s="324"/>
      <c r="Q69" s="324"/>
      <c r="R69" s="324"/>
      <c r="S69" s="324"/>
      <c r="T69" s="324"/>
      <c r="U69" s="324"/>
      <c r="V69" s="324"/>
      <c r="W69" s="324"/>
    </row>
    <row r="70" spans="1:23" s="325" customFormat="1" ht="20.100000000000001" customHeight="1">
      <c r="A70" s="118" t="s">
        <v>1634</v>
      </c>
      <c r="B70" s="323">
        <f t="shared" si="0"/>
        <v>14728</v>
      </c>
      <c r="C70" s="324">
        <v>113</v>
      </c>
      <c r="D70" s="324"/>
      <c r="E70" s="324"/>
      <c r="F70" s="324"/>
      <c r="G70" s="324"/>
      <c r="H70" s="324"/>
      <c r="I70" s="324"/>
      <c r="J70" s="324"/>
      <c r="K70" s="324">
        <f>SUM(K71:K72)</f>
        <v>882</v>
      </c>
      <c r="L70" s="324">
        <v>2534</v>
      </c>
      <c r="M70" s="324"/>
      <c r="N70" s="324">
        <v>9099</v>
      </c>
      <c r="O70" s="324"/>
      <c r="P70" s="324">
        <v>1000</v>
      </c>
      <c r="Q70" s="324">
        <v>1100</v>
      </c>
      <c r="R70" s="324"/>
      <c r="S70" s="324"/>
      <c r="T70" s="324"/>
      <c r="U70" s="324"/>
      <c r="V70" s="324"/>
      <c r="W70" s="324"/>
    </row>
    <row r="71" spans="1:23" s="325" customFormat="1" ht="20.100000000000001" customHeight="1">
      <c r="A71" s="115" t="s">
        <v>1579</v>
      </c>
      <c r="B71" s="323">
        <f t="shared" ref="B71:B134" si="3">SUM(C71:W71)</f>
        <v>1769</v>
      </c>
      <c r="C71" s="324">
        <v>68</v>
      </c>
      <c r="D71" s="324"/>
      <c r="E71" s="324"/>
      <c r="F71" s="324"/>
      <c r="G71" s="324"/>
      <c r="H71" s="324"/>
      <c r="I71" s="324"/>
      <c r="J71" s="324"/>
      <c r="K71" s="324">
        <v>201</v>
      </c>
      <c r="L71" s="324">
        <v>0</v>
      </c>
      <c r="M71" s="324"/>
      <c r="N71" s="324"/>
      <c r="O71" s="324"/>
      <c r="P71" s="324">
        <v>1000</v>
      </c>
      <c r="Q71" s="324">
        <v>500</v>
      </c>
      <c r="R71" s="324"/>
      <c r="S71" s="324"/>
      <c r="T71" s="324"/>
      <c r="U71" s="324"/>
      <c r="V71" s="324"/>
      <c r="W71" s="324"/>
    </row>
    <row r="72" spans="1:23" s="325" customFormat="1" ht="20.100000000000001" customHeight="1">
      <c r="A72" s="115" t="s">
        <v>1597</v>
      </c>
      <c r="B72" s="323">
        <f t="shared" si="3"/>
        <v>12959</v>
      </c>
      <c r="C72" s="324">
        <v>45</v>
      </c>
      <c r="D72" s="324"/>
      <c r="E72" s="324"/>
      <c r="F72" s="324"/>
      <c r="G72" s="324"/>
      <c r="H72" s="324"/>
      <c r="I72" s="324"/>
      <c r="J72" s="324"/>
      <c r="K72" s="324">
        <f>SUM(K73:K81)</f>
        <v>681</v>
      </c>
      <c r="L72" s="324">
        <v>2534</v>
      </c>
      <c r="M72" s="324"/>
      <c r="N72" s="324">
        <v>9099</v>
      </c>
      <c r="O72" s="324"/>
      <c r="P72" s="324">
        <v>0</v>
      </c>
      <c r="Q72" s="324">
        <v>600</v>
      </c>
      <c r="R72" s="324"/>
      <c r="S72" s="324"/>
      <c r="T72" s="324"/>
      <c r="U72" s="324"/>
      <c r="V72" s="324"/>
      <c r="W72" s="324"/>
    </row>
    <row r="73" spans="1:23" s="325" customFormat="1" ht="20.100000000000001" customHeight="1">
      <c r="A73" s="124" t="s">
        <v>1580</v>
      </c>
      <c r="B73" s="323">
        <f t="shared" si="3"/>
        <v>2100</v>
      </c>
      <c r="C73" s="324"/>
      <c r="D73" s="324"/>
      <c r="E73" s="324"/>
      <c r="F73" s="324"/>
      <c r="G73" s="324"/>
      <c r="H73" s="324"/>
      <c r="I73" s="324"/>
      <c r="J73" s="324"/>
      <c r="K73" s="324">
        <v>0</v>
      </c>
      <c r="L73" s="324">
        <v>0</v>
      </c>
      <c r="M73" s="324"/>
      <c r="N73" s="324">
        <v>2000</v>
      </c>
      <c r="O73" s="324"/>
      <c r="P73" s="324">
        <v>0</v>
      </c>
      <c r="Q73" s="324">
        <v>100</v>
      </c>
      <c r="R73" s="324"/>
      <c r="S73" s="324"/>
      <c r="T73" s="324"/>
      <c r="U73" s="324"/>
      <c r="V73" s="324"/>
      <c r="W73" s="324"/>
    </row>
    <row r="74" spans="1:23" s="325" customFormat="1" ht="20.100000000000001" customHeight="1">
      <c r="A74" s="124" t="s">
        <v>1635</v>
      </c>
      <c r="B74" s="323">
        <f t="shared" si="3"/>
        <v>2320</v>
      </c>
      <c r="C74" s="324"/>
      <c r="D74" s="324"/>
      <c r="E74" s="324"/>
      <c r="F74" s="324"/>
      <c r="G74" s="324"/>
      <c r="H74" s="324"/>
      <c r="I74" s="324"/>
      <c r="J74" s="324"/>
      <c r="K74" s="324">
        <v>0</v>
      </c>
      <c r="L74" s="324">
        <v>320</v>
      </c>
      <c r="M74" s="324"/>
      <c r="N74" s="324">
        <v>2000</v>
      </c>
      <c r="O74" s="324"/>
      <c r="P74" s="324">
        <v>0</v>
      </c>
      <c r="Q74" s="324">
        <v>0</v>
      </c>
      <c r="R74" s="324"/>
      <c r="S74" s="324"/>
      <c r="T74" s="324"/>
      <c r="U74" s="324"/>
      <c r="V74" s="324"/>
      <c r="W74" s="324"/>
    </row>
    <row r="75" spans="1:23" s="325" customFormat="1" ht="20.100000000000001" customHeight="1">
      <c r="A75" s="124" t="s">
        <v>1581</v>
      </c>
      <c r="B75" s="323">
        <f t="shared" si="3"/>
        <v>500</v>
      </c>
      <c r="C75" s="324"/>
      <c r="D75" s="324"/>
      <c r="E75" s="324"/>
      <c r="F75" s="324"/>
      <c r="G75" s="324"/>
      <c r="H75" s="324"/>
      <c r="I75" s="324"/>
      <c r="J75" s="324"/>
      <c r="K75" s="324"/>
      <c r="L75" s="324"/>
      <c r="M75" s="324"/>
      <c r="N75" s="324"/>
      <c r="O75" s="324"/>
      <c r="P75" s="324"/>
      <c r="Q75" s="324">
        <v>500</v>
      </c>
      <c r="R75" s="324"/>
      <c r="S75" s="324"/>
      <c r="T75" s="324"/>
      <c r="U75" s="324"/>
      <c r="V75" s="324"/>
      <c r="W75" s="324"/>
    </row>
    <row r="76" spans="1:23" s="325" customFormat="1" ht="20.100000000000001" customHeight="1">
      <c r="A76" s="124" t="s">
        <v>1636</v>
      </c>
      <c r="B76" s="323">
        <f t="shared" si="3"/>
        <v>0</v>
      </c>
      <c r="C76" s="324"/>
      <c r="D76" s="324"/>
      <c r="E76" s="324"/>
      <c r="F76" s="324"/>
      <c r="G76" s="324"/>
      <c r="H76" s="324"/>
      <c r="I76" s="324"/>
      <c r="J76" s="324"/>
      <c r="K76" s="324"/>
      <c r="L76" s="324"/>
      <c r="M76" s="324"/>
      <c r="N76" s="324"/>
      <c r="O76" s="324"/>
      <c r="P76" s="324"/>
      <c r="Q76" s="324"/>
      <c r="R76" s="324"/>
      <c r="S76" s="324"/>
      <c r="T76" s="324"/>
      <c r="U76" s="324"/>
      <c r="V76" s="324"/>
      <c r="W76" s="324"/>
    </row>
    <row r="77" spans="1:23" s="325" customFormat="1" ht="20.100000000000001" customHeight="1">
      <c r="A77" s="124" t="s">
        <v>1582</v>
      </c>
      <c r="B77" s="323">
        <f t="shared" si="3"/>
        <v>4395</v>
      </c>
      <c r="C77" s="324"/>
      <c r="D77" s="324"/>
      <c r="E77" s="324"/>
      <c r="F77" s="324"/>
      <c r="G77" s="324"/>
      <c r="H77" s="324"/>
      <c r="I77" s="324"/>
      <c r="J77" s="324"/>
      <c r="K77" s="324">
        <v>681</v>
      </c>
      <c r="L77" s="324">
        <v>2214</v>
      </c>
      <c r="M77" s="324"/>
      <c r="N77" s="324">
        <v>1500</v>
      </c>
      <c r="O77" s="324"/>
      <c r="P77" s="324">
        <v>0</v>
      </c>
      <c r="Q77" s="324">
        <v>0</v>
      </c>
      <c r="R77" s="324"/>
      <c r="S77" s="324"/>
      <c r="T77" s="324"/>
      <c r="U77" s="324"/>
      <c r="V77" s="324"/>
      <c r="W77" s="324"/>
    </row>
    <row r="78" spans="1:23" s="325" customFormat="1" ht="20.100000000000001" customHeight="1">
      <c r="A78" s="124" t="s">
        <v>1637</v>
      </c>
      <c r="B78" s="323">
        <f t="shared" si="3"/>
        <v>1400</v>
      </c>
      <c r="C78" s="324"/>
      <c r="D78" s="324"/>
      <c r="E78" s="324"/>
      <c r="F78" s="324"/>
      <c r="G78" s="324"/>
      <c r="H78" s="324"/>
      <c r="I78" s="324"/>
      <c r="J78" s="324"/>
      <c r="K78" s="324">
        <v>0</v>
      </c>
      <c r="L78" s="324">
        <v>0</v>
      </c>
      <c r="M78" s="324"/>
      <c r="N78" s="324">
        <v>1400</v>
      </c>
      <c r="O78" s="324"/>
      <c r="P78" s="324">
        <v>0</v>
      </c>
      <c r="Q78" s="324">
        <v>0</v>
      </c>
      <c r="R78" s="324"/>
      <c r="S78" s="324"/>
      <c r="T78" s="324"/>
      <c r="U78" s="324"/>
      <c r="V78" s="324"/>
      <c r="W78" s="324"/>
    </row>
    <row r="79" spans="1:23" s="325" customFormat="1" ht="20.100000000000001" customHeight="1">
      <c r="A79" s="124" t="s">
        <v>1638</v>
      </c>
      <c r="B79" s="323">
        <f t="shared" si="3"/>
        <v>2199</v>
      </c>
      <c r="C79" s="324"/>
      <c r="D79" s="324"/>
      <c r="E79" s="324"/>
      <c r="F79" s="324"/>
      <c r="G79" s="324"/>
      <c r="H79" s="324"/>
      <c r="I79" s="324"/>
      <c r="J79" s="324"/>
      <c r="K79" s="324">
        <v>0</v>
      </c>
      <c r="L79" s="324">
        <v>0</v>
      </c>
      <c r="M79" s="324"/>
      <c r="N79" s="324">
        <v>2199</v>
      </c>
      <c r="O79" s="324"/>
      <c r="P79" s="324">
        <v>0</v>
      </c>
      <c r="Q79" s="324">
        <v>0</v>
      </c>
      <c r="R79" s="324"/>
      <c r="S79" s="324"/>
      <c r="T79" s="324"/>
      <c r="U79" s="324"/>
      <c r="V79" s="324"/>
      <c r="W79" s="324"/>
    </row>
    <row r="80" spans="1:23" s="325" customFormat="1" ht="20.100000000000001" customHeight="1">
      <c r="A80" s="124" t="s">
        <v>1639</v>
      </c>
      <c r="B80" s="323">
        <f t="shared" si="3"/>
        <v>0</v>
      </c>
      <c r="C80" s="324"/>
      <c r="D80" s="324"/>
      <c r="E80" s="324"/>
      <c r="F80" s="324"/>
      <c r="G80" s="324"/>
      <c r="H80" s="324"/>
      <c r="I80" s="324"/>
      <c r="J80" s="324"/>
      <c r="K80" s="324">
        <v>0</v>
      </c>
      <c r="L80" s="324">
        <v>0</v>
      </c>
      <c r="M80" s="324"/>
      <c r="N80" s="324"/>
      <c r="O80" s="324"/>
      <c r="P80" s="324">
        <v>0</v>
      </c>
      <c r="Q80" s="324">
        <v>0</v>
      </c>
      <c r="R80" s="324"/>
      <c r="S80" s="324"/>
      <c r="T80" s="324"/>
      <c r="U80" s="324"/>
      <c r="V80" s="324"/>
      <c r="W80" s="324"/>
    </row>
    <row r="81" spans="1:23" s="325" customFormat="1" ht="20.100000000000001" customHeight="1">
      <c r="A81" s="124" t="s">
        <v>1640</v>
      </c>
      <c r="B81" s="323">
        <f t="shared" si="3"/>
        <v>0</v>
      </c>
      <c r="C81" s="324"/>
      <c r="D81" s="324"/>
      <c r="E81" s="324"/>
      <c r="F81" s="324"/>
      <c r="G81" s="324"/>
      <c r="H81" s="324"/>
      <c r="I81" s="324"/>
      <c r="J81" s="324"/>
      <c r="K81" s="324">
        <v>0</v>
      </c>
      <c r="L81" s="324">
        <v>0</v>
      </c>
      <c r="M81" s="324"/>
      <c r="N81" s="324"/>
      <c r="O81" s="324"/>
      <c r="P81" s="324">
        <v>0</v>
      </c>
      <c r="Q81" s="324">
        <v>0</v>
      </c>
      <c r="R81" s="324"/>
      <c r="S81" s="324"/>
      <c r="T81" s="324"/>
      <c r="U81" s="324"/>
      <c r="V81" s="324"/>
      <c r="W81" s="324"/>
    </row>
    <row r="82" spans="1:23" s="325" customFormat="1" ht="20.100000000000001" customHeight="1">
      <c r="A82" s="129" t="s">
        <v>1641</v>
      </c>
      <c r="B82" s="323">
        <f t="shared" si="3"/>
        <v>11665</v>
      </c>
      <c r="C82" s="324">
        <v>115</v>
      </c>
      <c r="D82" s="324"/>
      <c r="E82" s="324"/>
      <c r="F82" s="324"/>
      <c r="G82" s="324"/>
      <c r="H82" s="324"/>
      <c r="I82" s="324"/>
      <c r="J82" s="324"/>
      <c r="K82" s="324">
        <v>925</v>
      </c>
      <c r="L82" s="324">
        <v>303</v>
      </c>
      <c r="M82" s="324"/>
      <c r="N82" s="324">
        <v>10022</v>
      </c>
      <c r="O82" s="324"/>
      <c r="P82" s="324"/>
      <c r="Q82" s="324">
        <v>300</v>
      </c>
      <c r="R82" s="324"/>
      <c r="S82" s="324"/>
      <c r="T82" s="324"/>
      <c r="U82" s="324"/>
      <c r="V82" s="324"/>
      <c r="W82" s="324"/>
    </row>
    <row r="83" spans="1:23" s="325" customFormat="1" ht="20.100000000000001" customHeight="1">
      <c r="A83" s="112" t="s">
        <v>1642</v>
      </c>
      <c r="B83" s="323">
        <f t="shared" si="3"/>
        <v>5567</v>
      </c>
      <c r="C83" s="324">
        <v>115</v>
      </c>
      <c r="D83" s="324"/>
      <c r="E83" s="324"/>
      <c r="F83" s="324"/>
      <c r="G83" s="324"/>
      <c r="H83" s="324"/>
      <c r="I83" s="324"/>
      <c r="J83" s="324"/>
      <c r="K83" s="324">
        <v>242</v>
      </c>
      <c r="L83" s="324"/>
      <c r="M83" s="324"/>
      <c r="N83" s="324">
        <v>4910</v>
      </c>
      <c r="O83" s="324"/>
      <c r="P83" s="324"/>
      <c r="Q83" s="324">
        <v>300</v>
      </c>
      <c r="R83" s="324"/>
      <c r="S83" s="324"/>
      <c r="T83" s="324"/>
      <c r="U83" s="324"/>
      <c r="V83" s="324"/>
      <c r="W83" s="324"/>
    </row>
    <row r="84" spans="1:23" s="325" customFormat="1" ht="20.100000000000001" customHeight="1">
      <c r="A84" s="115" t="s">
        <v>1583</v>
      </c>
      <c r="B84" s="323">
        <f t="shared" si="3"/>
        <v>0</v>
      </c>
      <c r="C84" s="324"/>
      <c r="D84" s="324"/>
      <c r="E84" s="324"/>
      <c r="F84" s="324"/>
      <c r="G84" s="324"/>
      <c r="H84" s="324"/>
      <c r="I84" s="324"/>
      <c r="J84" s="324"/>
      <c r="K84" s="324">
        <v>0</v>
      </c>
      <c r="L84" s="324">
        <v>0</v>
      </c>
      <c r="M84" s="324"/>
      <c r="N84" s="324">
        <v>0</v>
      </c>
      <c r="O84" s="324"/>
      <c r="P84" s="324"/>
      <c r="Q84" s="324"/>
      <c r="R84" s="324"/>
      <c r="S84" s="324"/>
      <c r="T84" s="324"/>
      <c r="U84" s="324"/>
      <c r="V84" s="324"/>
      <c r="W84" s="324"/>
    </row>
    <row r="85" spans="1:23" s="325" customFormat="1" ht="20.100000000000001" customHeight="1">
      <c r="A85" s="115" t="s">
        <v>1597</v>
      </c>
      <c r="B85" s="323">
        <f t="shared" si="3"/>
        <v>6098</v>
      </c>
      <c r="C85" s="324"/>
      <c r="D85" s="324"/>
      <c r="E85" s="324"/>
      <c r="F85" s="324"/>
      <c r="G85" s="324"/>
      <c r="H85" s="324"/>
      <c r="I85" s="324"/>
      <c r="J85" s="324"/>
      <c r="K85" s="324">
        <f>SUM(K86:K94)</f>
        <v>683</v>
      </c>
      <c r="L85" s="324">
        <v>303</v>
      </c>
      <c r="M85" s="324"/>
      <c r="N85" s="324">
        <v>5112</v>
      </c>
      <c r="O85" s="324"/>
      <c r="P85" s="324"/>
      <c r="Q85" s="324"/>
      <c r="R85" s="324"/>
      <c r="S85" s="324"/>
      <c r="T85" s="324"/>
      <c r="U85" s="324"/>
      <c r="V85" s="324"/>
      <c r="W85" s="324"/>
    </row>
    <row r="86" spans="1:23" s="325" customFormat="1" ht="20.100000000000001" customHeight="1">
      <c r="A86" s="124" t="s">
        <v>1643</v>
      </c>
      <c r="B86" s="323">
        <f t="shared" si="3"/>
        <v>802</v>
      </c>
      <c r="C86" s="324"/>
      <c r="D86" s="324"/>
      <c r="E86" s="324"/>
      <c r="F86" s="324"/>
      <c r="G86" s="324"/>
      <c r="H86" s="324"/>
      <c r="I86" s="324"/>
      <c r="J86" s="324"/>
      <c r="K86" s="324"/>
      <c r="L86" s="324"/>
      <c r="M86" s="324"/>
      <c r="N86" s="324">
        <v>802</v>
      </c>
      <c r="O86" s="324"/>
      <c r="P86" s="324"/>
      <c r="Q86" s="324"/>
      <c r="R86" s="324"/>
      <c r="S86" s="324"/>
      <c r="T86" s="324"/>
      <c r="U86" s="324"/>
      <c r="V86" s="324"/>
      <c r="W86" s="324"/>
    </row>
    <row r="87" spans="1:23" s="325" customFormat="1" ht="20.100000000000001" customHeight="1">
      <c r="A87" s="124" t="s">
        <v>1644</v>
      </c>
      <c r="B87" s="323">
        <f t="shared" si="3"/>
        <v>865</v>
      </c>
      <c r="C87" s="324"/>
      <c r="D87" s="324"/>
      <c r="E87" s="324"/>
      <c r="F87" s="324"/>
      <c r="G87" s="324"/>
      <c r="H87" s="324"/>
      <c r="I87" s="324"/>
      <c r="J87" s="324"/>
      <c r="K87" s="324">
        <v>223</v>
      </c>
      <c r="L87" s="324">
        <v>23</v>
      </c>
      <c r="M87" s="324"/>
      <c r="N87" s="324">
        <v>619</v>
      </c>
      <c r="O87" s="324"/>
      <c r="P87" s="324"/>
      <c r="Q87" s="324"/>
      <c r="R87" s="324"/>
      <c r="S87" s="324"/>
      <c r="T87" s="324"/>
      <c r="U87" s="324"/>
      <c r="V87" s="324"/>
      <c r="W87" s="324"/>
    </row>
    <row r="88" spans="1:23" s="325" customFormat="1" ht="20.100000000000001" customHeight="1">
      <c r="A88" s="124" t="s">
        <v>1645</v>
      </c>
      <c r="B88" s="323">
        <f t="shared" si="3"/>
        <v>765</v>
      </c>
      <c r="C88" s="324"/>
      <c r="D88" s="324"/>
      <c r="E88" s="324"/>
      <c r="F88" s="324"/>
      <c r="G88" s="324"/>
      <c r="H88" s="324"/>
      <c r="I88" s="324"/>
      <c r="J88" s="324"/>
      <c r="K88" s="324">
        <v>56</v>
      </c>
      <c r="L88" s="324">
        <v>70</v>
      </c>
      <c r="M88" s="324"/>
      <c r="N88" s="324">
        <v>639</v>
      </c>
      <c r="O88" s="324"/>
      <c r="P88" s="324"/>
      <c r="Q88" s="324"/>
      <c r="R88" s="324"/>
      <c r="S88" s="324"/>
      <c r="T88" s="324"/>
      <c r="U88" s="324"/>
      <c r="V88" s="324"/>
      <c r="W88" s="324"/>
    </row>
    <row r="89" spans="1:23" s="325" customFormat="1" ht="20.100000000000001" customHeight="1">
      <c r="A89" s="124" t="s">
        <v>1646</v>
      </c>
      <c r="B89" s="323">
        <f t="shared" si="3"/>
        <v>310</v>
      </c>
      <c r="C89" s="324"/>
      <c r="D89" s="324"/>
      <c r="E89" s="324"/>
      <c r="F89" s="324"/>
      <c r="G89" s="324"/>
      <c r="H89" s="324"/>
      <c r="I89" s="324"/>
      <c r="J89" s="324"/>
      <c r="K89" s="324">
        <v>60</v>
      </c>
      <c r="L89" s="324">
        <v>0</v>
      </c>
      <c r="M89" s="324"/>
      <c r="N89" s="324">
        <v>250</v>
      </c>
      <c r="O89" s="324"/>
      <c r="P89" s="324"/>
      <c r="Q89" s="324"/>
      <c r="R89" s="324"/>
      <c r="S89" s="324"/>
      <c r="T89" s="324"/>
      <c r="U89" s="324"/>
      <c r="V89" s="324"/>
      <c r="W89" s="324"/>
    </row>
    <row r="90" spans="1:23" s="325" customFormat="1" ht="20.100000000000001" customHeight="1">
      <c r="A90" s="124" t="s">
        <v>1647</v>
      </c>
      <c r="B90" s="323">
        <f t="shared" si="3"/>
        <v>1990</v>
      </c>
      <c r="C90" s="324"/>
      <c r="D90" s="324"/>
      <c r="E90" s="324"/>
      <c r="F90" s="324"/>
      <c r="G90" s="324"/>
      <c r="H90" s="324"/>
      <c r="I90" s="324"/>
      <c r="J90" s="324"/>
      <c r="K90" s="324">
        <v>48</v>
      </c>
      <c r="L90" s="324"/>
      <c r="M90" s="324"/>
      <c r="N90" s="324">
        <v>1942</v>
      </c>
      <c r="O90" s="324"/>
      <c r="P90" s="324"/>
      <c r="Q90" s="324"/>
      <c r="R90" s="324"/>
      <c r="S90" s="324"/>
      <c r="T90" s="324"/>
      <c r="U90" s="324"/>
      <c r="V90" s="324"/>
      <c r="W90" s="324"/>
    </row>
    <row r="91" spans="1:23" s="325" customFormat="1" ht="20.100000000000001" customHeight="1">
      <c r="A91" s="124" t="s">
        <v>1648</v>
      </c>
      <c r="B91" s="323">
        <f t="shared" si="3"/>
        <v>320</v>
      </c>
      <c r="C91" s="324"/>
      <c r="D91" s="324"/>
      <c r="E91" s="324"/>
      <c r="F91" s="324"/>
      <c r="G91" s="324"/>
      <c r="H91" s="324"/>
      <c r="I91" s="324"/>
      <c r="J91" s="324"/>
      <c r="K91" s="324">
        <v>102</v>
      </c>
      <c r="L91" s="324">
        <v>80</v>
      </c>
      <c r="M91" s="324"/>
      <c r="N91" s="324">
        <v>138</v>
      </c>
      <c r="O91" s="324"/>
      <c r="P91" s="324"/>
      <c r="Q91" s="324"/>
      <c r="R91" s="324"/>
      <c r="S91" s="324"/>
      <c r="T91" s="324"/>
      <c r="U91" s="324"/>
      <c r="V91" s="324"/>
      <c r="W91" s="324"/>
    </row>
    <row r="92" spans="1:23" s="325" customFormat="1" ht="20.100000000000001" customHeight="1">
      <c r="A92" s="124" t="s">
        <v>1649</v>
      </c>
      <c r="B92" s="323">
        <f t="shared" si="3"/>
        <v>304</v>
      </c>
      <c r="C92" s="324"/>
      <c r="D92" s="324"/>
      <c r="E92" s="324"/>
      <c r="F92" s="324"/>
      <c r="G92" s="324"/>
      <c r="H92" s="324"/>
      <c r="I92" s="324"/>
      <c r="J92" s="324"/>
      <c r="K92" s="324">
        <v>84</v>
      </c>
      <c r="L92" s="324">
        <v>0</v>
      </c>
      <c r="M92" s="324"/>
      <c r="N92" s="324">
        <v>220</v>
      </c>
      <c r="O92" s="324"/>
      <c r="P92" s="324"/>
      <c r="Q92" s="324"/>
      <c r="R92" s="324"/>
      <c r="S92" s="324"/>
      <c r="T92" s="324"/>
      <c r="U92" s="324"/>
      <c r="V92" s="324"/>
      <c r="W92" s="324"/>
    </row>
    <row r="93" spans="1:23" s="325" customFormat="1" ht="20.100000000000001" customHeight="1">
      <c r="A93" s="124" t="s">
        <v>1650</v>
      </c>
      <c r="B93" s="323">
        <f t="shared" si="3"/>
        <v>372</v>
      </c>
      <c r="C93" s="324"/>
      <c r="D93" s="324"/>
      <c r="E93" s="324"/>
      <c r="F93" s="324"/>
      <c r="G93" s="324"/>
      <c r="H93" s="324"/>
      <c r="I93" s="324"/>
      <c r="J93" s="324"/>
      <c r="K93" s="324">
        <v>52</v>
      </c>
      <c r="L93" s="324">
        <v>130</v>
      </c>
      <c r="M93" s="324"/>
      <c r="N93" s="324">
        <v>190</v>
      </c>
      <c r="O93" s="324"/>
      <c r="P93" s="324"/>
      <c r="Q93" s="324"/>
      <c r="R93" s="324"/>
      <c r="S93" s="324"/>
      <c r="T93" s="324"/>
      <c r="U93" s="324"/>
      <c r="V93" s="324"/>
      <c r="W93" s="324"/>
    </row>
    <row r="94" spans="1:23" s="325" customFormat="1" ht="20.100000000000001" customHeight="1">
      <c r="A94" s="124" t="s">
        <v>1651</v>
      </c>
      <c r="B94" s="323">
        <f t="shared" si="3"/>
        <v>370</v>
      </c>
      <c r="C94" s="324"/>
      <c r="D94" s="324"/>
      <c r="E94" s="324"/>
      <c r="F94" s="324"/>
      <c r="G94" s="324"/>
      <c r="H94" s="324"/>
      <c r="I94" s="324"/>
      <c r="J94" s="324"/>
      <c r="K94" s="324">
        <v>58</v>
      </c>
      <c r="L94" s="324">
        <v>0</v>
      </c>
      <c r="M94" s="324"/>
      <c r="N94" s="324">
        <v>312</v>
      </c>
      <c r="O94" s="324"/>
      <c r="P94" s="324"/>
      <c r="Q94" s="324"/>
      <c r="R94" s="324"/>
      <c r="S94" s="324"/>
      <c r="T94" s="324"/>
      <c r="U94" s="324"/>
      <c r="V94" s="324"/>
      <c r="W94" s="324"/>
    </row>
    <row r="95" spans="1:23" s="325" customFormat="1" ht="20.100000000000001" customHeight="1">
      <c r="A95" s="129" t="s">
        <v>1584</v>
      </c>
      <c r="B95" s="323">
        <f t="shared" si="3"/>
        <v>57327</v>
      </c>
      <c r="C95" s="324">
        <v>116</v>
      </c>
      <c r="D95" s="324"/>
      <c r="E95" s="324"/>
      <c r="F95" s="324"/>
      <c r="G95" s="324"/>
      <c r="H95" s="324"/>
      <c r="I95" s="324"/>
      <c r="J95" s="324"/>
      <c r="K95" s="324">
        <v>1305</v>
      </c>
      <c r="L95" s="324">
        <v>724</v>
      </c>
      <c r="M95" s="324"/>
      <c r="N95" s="324">
        <v>54182</v>
      </c>
      <c r="O95" s="324"/>
      <c r="P95" s="324"/>
      <c r="Q95" s="324">
        <v>1000</v>
      </c>
      <c r="R95" s="324"/>
      <c r="S95" s="324"/>
      <c r="T95" s="324"/>
      <c r="U95" s="324"/>
      <c r="V95" s="324"/>
      <c r="W95" s="324"/>
    </row>
    <row r="96" spans="1:23" s="141" customFormat="1" ht="20.100000000000001" customHeight="1">
      <c r="A96" s="130" t="s">
        <v>1435</v>
      </c>
      <c r="B96" s="323">
        <f t="shared" si="3"/>
        <v>1921</v>
      </c>
      <c r="C96" s="324">
        <v>116</v>
      </c>
      <c r="D96" s="324"/>
      <c r="E96" s="324"/>
      <c r="F96" s="324"/>
      <c r="G96" s="324"/>
      <c r="H96" s="324"/>
      <c r="I96" s="324"/>
      <c r="J96" s="324"/>
      <c r="K96" s="324">
        <v>1305</v>
      </c>
      <c r="L96" s="324"/>
      <c r="M96" s="324"/>
      <c r="N96" s="324"/>
      <c r="O96" s="324"/>
      <c r="P96" s="324"/>
      <c r="Q96" s="324">
        <v>500</v>
      </c>
      <c r="R96" s="324"/>
      <c r="S96" s="324"/>
      <c r="T96" s="324"/>
      <c r="U96" s="324"/>
      <c r="V96" s="324"/>
      <c r="W96" s="324"/>
    </row>
    <row r="97" spans="1:23" s="141" customFormat="1" ht="20.100000000000001" customHeight="1">
      <c r="A97" s="130" t="s">
        <v>1430</v>
      </c>
      <c r="B97" s="323">
        <f t="shared" si="3"/>
        <v>55406</v>
      </c>
      <c r="C97" s="324"/>
      <c r="D97" s="324"/>
      <c r="E97" s="324"/>
      <c r="F97" s="324"/>
      <c r="G97" s="324"/>
      <c r="H97" s="324"/>
      <c r="I97" s="324"/>
      <c r="J97" s="324"/>
      <c r="K97" s="324"/>
      <c r="L97" s="324">
        <v>724</v>
      </c>
      <c r="M97" s="324"/>
      <c r="N97" s="324">
        <v>54182</v>
      </c>
      <c r="O97" s="324"/>
      <c r="P97" s="324"/>
      <c r="Q97" s="324">
        <v>500</v>
      </c>
      <c r="R97" s="324"/>
      <c r="S97" s="324"/>
      <c r="T97" s="324"/>
      <c r="U97" s="324"/>
      <c r="V97" s="324"/>
      <c r="W97" s="324"/>
    </row>
    <row r="98" spans="1:23" s="141" customFormat="1" ht="20.100000000000001" customHeight="1">
      <c r="A98" s="130" t="s">
        <v>1436</v>
      </c>
      <c r="B98" s="323">
        <f t="shared" si="3"/>
        <v>179</v>
      </c>
      <c r="C98" s="324"/>
      <c r="D98" s="324"/>
      <c r="E98" s="324"/>
      <c r="F98" s="324"/>
      <c r="G98" s="324"/>
      <c r="H98" s="324"/>
      <c r="I98" s="324"/>
      <c r="J98" s="324"/>
      <c r="K98" s="324"/>
      <c r="L98" s="324">
        <v>50</v>
      </c>
      <c r="M98" s="324"/>
      <c r="N98" s="324"/>
      <c r="O98" s="324"/>
      <c r="P98" s="324"/>
      <c r="Q98" s="324">
        <v>129</v>
      </c>
      <c r="R98" s="324"/>
      <c r="S98" s="324"/>
      <c r="T98" s="324"/>
      <c r="U98" s="324"/>
      <c r="V98" s="324"/>
      <c r="W98" s="324"/>
    </row>
    <row r="99" spans="1:23" s="141" customFormat="1" ht="20.100000000000001" customHeight="1">
      <c r="A99" s="130" t="s">
        <v>1437</v>
      </c>
      <c r="B99" s="323">
        <f t="shared" si="3"/>
        <v>244</v>
      </c>
      <c r="C99" s="324"/>
      <c r="D99" s="324"/>
      <c r="E99" s="324"/>
      <c r="F99" s="324"/>
      <c r="G99" s="324"/>
      <c r="H99" s="324"/>
      <c r="I99" s="324"/>
      <c r="J99" s="324"/>
      <c r="K99" s="324"/>
      <c r="L99" s="324"/>
      <c r="M99" s="324"/>
      <c r="N99" s="324"/>
      <c r="O99" s="324"/>
      <c r="P99" s="324"/>
      <c r="Q99" s="324">
        <v>244</v>
      </c>
      <c r="R99" s="324"/>
      <c r="S99" s="324"/>
      <c r="T99" s="324"/>
      <c r="U99" s="324"/>
      <c r="V99" s="324"/>
      <c r="W99" s="324"/>
    </row>
    <row r="100" spans="1:23" s="141" customFormat="1" ht="20.100000000000001" customHeight="1">
      <c r="A100" s="130" t="s">
        <v>1438</v>
      </c>
      <c r="B100" s="323">
        <f t="shared" si="3"/>
        <v>73</v>
      </c>
      <c r="C100" s="324"/>
      <c r="D100" s="324"/>
      <c r="E100" s="324"/>
      <c r="F100" s="324"/>
      <c r="G100" s="324"/>
      <c r="H100" s="324"/>
      <c r="I100" s="324"/>
      <c r="J100" s="324"/>
      <c r="K100" s="324"/>
      <c r="L100" s="324">
        <v>66</v>
      </c>
      <c r="M100" s="324"/>
      <c r="N100" s="324"/>
      <c r="O100" s="324"/>
      <c r="P100" s="324"/>
      <c r="Q100" s="324">
        <v>7</v>
      </c>
      <c r="R100" s="324"/>
      <c r="S100" s="324"/>
      <c r="T100" s="324"/>
      <c r="U100" s="324"/>
      <c r="V100" s="324"/>
      <c r="W100" s="324"/>
    </row>
    <row r="101" spans="1:23" s="141" customFormat="1" ht="20.100000000000001" customHeight="1">
      <c r="A101" s="130" t="s">
        <v>1439</v>
      </c>
      <c r="B101" s="323">
        <f t="shared" si="3"/>
        <v>159</v>
      </c>
      <c r="C101" s="324"/>
      <c r="D101" s="324"/>
      <c r="E101" s="324"/>
      <c r="F101" s="324"/>
      <c r="G101" s="324"/>
      <c r="H101" s="324"/>
      <c r="I101" s="324"/>
      <c r="J101" s="324"/>
      <c r="K101" s="324"/>
      <c r="L101" s="324">
        <v>66</v>
      </c>
      <c r="M101" s="324"/>
      <c r="N101" s="324"/>
      <c r="O101" s="324"/>
      <c r="P101" s="324"/>
      <c r="Q101" s="324">
        <v>93</v>
      </c>
      <c r="R101" s="324"/>
      <c r="S101" s="324"/>
      <c r="T101" s="324"/>
      <c r="U101" s="324"/>
      <c r="V101" s="324"/>
      <c r="W101" s="324"/>
    </row>
    <row r="102" spans="1:23" s="141" customFormat="1" ht="20.100000000000001" customHeight="1">
      <c r="A102" s="130" t="s">
        <v>1440</v>
      </c>
      <c r="B102" s="323">
        <f t="shared" si="3"/>
        <v>66</v>
      </c>
      <c r="C102" s="324"/>
      <c r="D102" s="324"/>
      <c r="E102" s="324"/>
      <c r="F102" s="324"/>
      <c r="G102" s="324"/>
      <c r="H102" s="324"/>
      <c r="I102" s="324"/>
      <c r="J102" s="324"/>
      <c r="K102" s="324"/>
      <c r="L102" s="324">
        <v>66</v>
      </c>
      <c r="M102" s="324"/>
      <c r="N102" s="324"/>
      <c r="O102" s="324"/>
      <c r="P102" s="324"/>
      <c r="Q102" s="324"/>
      <c r="R102" s="324"/>
      <c r="S102" s="324"/>
      <c r="T102" s="324"/>
      <c r="U102" s="324"/>
      <c r="V102" s="324"/>
      <c r="W102" s="324"/>
    </row>
    <row r="103" spans="1:23" s="141" customFormat="1" ht="20.100000000000001" customHeight="1">
      <c r="A103" s="130" t="s">
        <v>1441</v>
      </c>
      <c r="B103" s="323">
        <f t="shared" si="3"/>
        <v>133</v>
      </c>
      <c r="C103" s="324"/>
      <c r="D103" s="324"/>
      <c r="E103" s="324"/>
      <c r="F103" s="324"/>
      <c r="G103" s="324"/>
      <c r="H103" s="324"/>
      <c r="I103" s="324"/>
      <c r="J103" s="324"/>
      <c r="K103" s="324"/>
      <c r="L103" s="324">
        <v>133</v>
      </c>
      <c r="M103" s="324"/>
      <c r="N103" s="324"/>
      <c r="O103" s="324"/>
      <c r="P103" s="324"/>
      <c r="Q103" s="324"/>
      <c r="R103" s="324"/>
      <c r="S103" s="324"/>
      <c r="T103" s="324"/>
      <c r="U103" s="324"/>
      <c r="V103" s="324"/>
      <c r="W103" s="324"/>
    </row>
    <row r="104" spans="1:23" s="141" customFormat="1" ht="20.100000000000001" customHeight="1">
      <c r="A104" s="130" t="s">
        <v>1442</v>
      </c>
      <c r="B104" s="323">
        <f t="shared" si="3"/>
        <v>35353</v>
      </c>
      <c r="C104" s="324"/>
      <c r="D104" s="324"/>
      <c r="E104" s="324"/>
      <c r="F104" s="324"/>
      <c r="G104" s="324"/>
      <c r="H104" s="324"/>
      <c r="I104" s="324"/>
      <c r="J104" s="324"/>
      <c r="K104" s="324"/>
      <c r="L104" s="324">
        <v>227</v>
      </c>
      <c r="M104" s="324"/>
      <c r="N104" s="324">
        <v>35106</v>
      </c>
      <c r="O104" s="324"/>
      <c r="P104" s="324"/>
      <c r="Q104" s="324">
        <v>20</v>
      </c>
      <c r="R104" s="324"/>
      <c r="S104" s="324"/>
      <c r="T104" s="324"/>
      <c r="U104" s="324"/>
      <c r="V104" s="324"/>
      <c r="W104" s="324"/>
    </row>
    <row r="105" spans="1:23" s="141" customFormat="1" ht="20.100000000000001" customHeight="1">
      <c r="A105" s="130" t="s">
        <v>1443</v>
      </c>
      <c r="B105" s="323">
        <f t="shared" si="3"/>
        <v>323</v>
      </c>
      <c r="C105" s="324"/>
      <c r="D105" s="324"/>
      <c r="E105" s="324"/>
      <c r="F105" s="324"/>
      <c r="G105" s="324"/>
      <c r="H105" s="324"/>
      <c r="I105" s="324"/>
      <c r="J105" s="324"/>
      <c r="K105" s="324"/>
      <c r="L105" s="324">
        <v>15</v>
      </c>
      <c r="M105" s="324"/>
      <c r="N105" s="324">
        <v>301</v>
      </c>
      <c r="O105" s="324"/>
      <c r="P105" s="324"/>
      <c r="Q105" s="324">
        <v>7</v>
      </c>
      <c r="R105" s="324"/>
      <c r="S105" s="324"/>
      <c r="T105" s="324"/>
      <c r="U105" s="324"/>
      <c r="V105" s="324"/>
      <c r="W105" s="324"/>
    </row>
    <row r="106" spans="1:23" s="141" customFormat="1" ht="20.100000000000001" customHeight="1">
      <c r="A106" s="130" t="s">
        <v>1444</v>
      </c>
      <c r="B106" s="323">
        <f t="shared" si="3"/>
        <v>18876</v>
      </c>
      <c r="C106" s="324"/>
      <c r="D106" s="324"/>
      <c r="E106" s="324"/>
      <c r="F106" s="324"/>
      <c r="G106" s="324"/>
      <c r="H106" s="324"/>
      <c r="I106" s="324"/>
      <c r="J106" s="324"/>
      <c r="K106" s="324"/>
      <c r="L106" s="324">
        <v>101</v>
      </c>
      <c r="M106" s="324"/>
      <c r="N106" s="324">
        <v>18775</v>
      </c>
      <c r="O106" s="324"/>
      <c r="P106" s="324"/>
      <c r="Q106" s="324"/>
      <c r="R106" s="324"/>
      <c r="S106" s="324"/>
      <c r="T106" s="324"/>
      <c r="U106" s="324"/>
      <c r="V106" s="324"/>
      <c r="W106" s="324"/>
    </row>
    <row r="107" spans="1:23" s="325" customFormat="1" ht="20.100000000000001" customHeight="1">
      <c r="A107" s="129" t="s">
        <v>1652</v>
      </c>
      <c r="B107" s="323">
        <f t="shared" si="3"/>
        <v>40759</v>
      </c>
      <c r="C107" s="324">
        <v>58</v>
      </c>
      <c r="D107" s="324"/>
      <c r="E107" s="324"/>
      <c r="F107" s="324"/>
      <c r="G107" s="324"/>
      <c r="H107" s="324"/>
      <c r="I107" s="324"/>
      <c r="J107" s="324"/>
      <c r="K107" s="324">
        <v>419</v>
      </c>
      <c r="L107" s="324">
        <v>778</v>
      </c>
      <c r="M107" s="324"/>
      <c r="N107" s="324">
        <v>38954</v>
      </c>
      <c r="O107" s="324"/>
      <c r="P107" s="324"/>
      <c r="Q107" s="324">
        <v>550</v>
      </c>
      <c r="R107" s="324"/>
      <c r="S107" s="324"/>
      <c r="T107" s="324"/>
      <c r="U107" s="324"/>
      <c r="V107" s="324"/>
      <c r="W107" s="324"/>
    </row>
    <row r="108" spans="1:23" s="144" customFormat="1" ht="20.100000000000001" customHeight="1">
      <c r="A108" s="155" t="s">
        <v>1653</v>
      </c>
      <c r="B108" s="323">
        <f t="shared" si="3"/>
        <v>828</v>
      </c>
      <c r="C108" s="324"/>
      <c r="D108" s="324"/>
      <c r="E108" s="324"/>
      <c r="F108" s="324"/>
      <c r="G108" s="324"/>
      <c r="H108" s="324"/>
      <c r="I108" s="324"/>
      <c r="J108" s="324"/>
      <c r="K108" s="324"/>
      <c r="L108" s="324">
        <v>778</v>
      </c>
      <c r="M108" s="324"/>
      <c r="N108" s="324"/>
      <c r="O108" s="324"/>
      <c r="P108" s="324"/>
      <c r="Q108" s="324">
        <v>50</v>
      </c>
      <c r="R108" s="324"/>
      <c r="S108" s="324"/>
      <c r="T108" s="324"/>
      <c r="U108" s="324"/>
      <c r="V108" s="324"/>
      <c r="W108" s="324"/>
    </row>
    <row r="109" spans="1:23" s="144" customFormat="1" ht="20.100000000000001" customHeight="1">
      <c r="A109" s="155" t="s">
        <v>1606</v>
      </c>
      <c r="B109" s="323">
        <f t="shared" si="3"/>
        <v>39931</v>
      </c>
      <c r="C109" s="324">
        <v>58</v>
      </c>
      <c r="D109" s="324"/>
      <c r="E109" s="324"/>
      <c r="F109" s="324"/>
      <c r="G109" s="324"/>
      <c r="H109" s="324"/>
      <c r="I109" s="324"/>
      <c r="J109" s="324"/>
      <c r="K109" s="324">
        <v>419</v>
      </c>
      <c r="L109" s="324">
        <v>0</v>
      </c>
      <c r="M109" s="324"/>
      <c r="N109" s="324">
        <v>38954</v>
      </c>
      <c r="O109" s="324"/>
      <c r="P109" s="324"/>
      <c r="Q109" s="324">
        <v>500</v>
      </c>
      <c r="R109" s="324"/>
      <c r="S109" s="324"/>
      <c r="T109" s="324"/>
      <c r="U109" s="324"/>
      <c r="V109" s="324"/>
      <c r="W109" s="324"/>
    </row>
    <row r="110" spans="1:23" s="144" customFormat="1" ht="20.100000000000001" customHeight="1">
      <c r="A110" s="157" t="s">
        <v>1654</v>
      </c>
      <c r="B110" s="323">
        <f t="shared" si="3"/>
        <v>6078</v>
      </c>
      <c r="C110" s="324">
        <v>58</v>
      </c>
      <c r="D110" s="324"/>
      <c r="E110" s="324"/>
      <c r="F110" s="324"/>
      <c r="G110" s="324"/>
      <c r="H110" s="324"/>
      <c r="I110" s="324"/>
      <c r="J110" s="324"/>
      <c r="K110" s="324">
        <v>200</v>
      </c>
      <c r="L110" s="324"/>
      <c r="M110" s="324"/>
      <c r="N110" s="324">
        <v>5320</v>
      </c>
      <c r="O110" s="324"/>
      <c r="P110" s="324"/>
      <c r="Q110" s="324">
        <v>500</v>
      </c>
      <c r="R110" s="324"/>
      <c r="S110" s="324"/>
      <c r="T110" s="324"/>
      <c r="U110" s="324"/>
      <c r="V110" s="324"/>
      <c r="W110" s="324"/>
    </row>
    <row r="111" spans="1:23" s="144" customFormat="1" ht="20.100000000000001" customHeight="1">
      <c r="A111" s="157" t="s">
        <v>1655</v>
      </c>
      <c r="B111" s="323">
        <f t="shared" si="3"/>
        <v>13819</v>
      </c>
      <c r="C111" s="324"/>
      <c r="D111" s="324"/>
      <c r="E111" s="324"/>
      <c r="F111" s="324"/>
      <c r="G111" s="324"/>
      <c r="H111" s="324"/>
      <c r="I111" s="324"/>
      <c r="J111" s="324"/>
      <c r="K111" s="324">
        <v>219</v>
      </c>
      <c r="L111" s="324"/>
      <c r="M111" s="324"/>
      <c r="N111" s="324">
        <v>13600</v>
      </c>
      <c r="O111" s="324"/>
      <c r="P111" s="324"/>
      <c r="Q111" s="324">
        <v>0</v>
      </c>
      <c r="R111" s="324"/>
      <c r="S111" s="324"/>
      <c r="T111" s="324"/>
      <c r="U111" s="324"/>
      <c r="V111" s="324"/>
      <c r="W111" s="324"/>
    </row>
    <row r="112" spans="1:23" s="144" customFormat="1" ht="20.100000000000001" customHeight="1">
      <c r="A112" s="157" t="s">
        <v>1656</v>
      </c>
      <c r="B112" s="323">
        <f t="shared" si="3"/>
        <v>12562</v>
      </c>
      <c r="C112" s="324"/>
      <c r="D112" s="324"/>
      <c r="E112" s="324"/>
      <c r="F112" s="324"/>
      <c r="G112" s="324"/>
      <c r="H112" s="324"/>
      <c r="I112" s="324"/>
      <c r="J112" s="324"/>
      <c r="K112" s="324"/>
      <c r="L112" s="324"/>
      <c r="M112" s="324"/>
      <c r="N112" s="324">
        <v>12562</v>
      </c>
      <c r="O112" s="324"/>
      <c r="P112" s="324"/>
      <c r="Q112" s="324"/>
      <c r="R112" s="324"/>
      <c r="S112" s="324"/>
      <c r="T112" s="324"/>
      <c r="U112" s="324"/>
      <c r="V112" s="324"/>
      <c r="W112" s="324"/>
    </row>
    <row r="113" spans="1:23" s="144" customFormat="1" ht="20.100000000000001" customHeight="1">
      <c r="A113" s="157" t="s">
        <v>1657</v>
      </c>
      <c r="B113" s="323">
        <f t="shared" si="3"/>
        <v>7472</v>
      </c>
      <c r="C113" s="324"/>
      <c r="D113" s="324"/>
      <c r="E113" s="324"/>
      <c r="F113" s="324"/>
      <c r="G113" s="324"/>
      <c r="H113" s="324"/>
      <c r="I113" s="324"/>
      <c r="J113" s="324"/>
      <c r="K113" s="324"/>
      <c r="L113" s="324"/>
      <c r="M113" s="324"/>
      <c r="N113" s="324">
        <v>7472</v>
      </c>
      <c r="O113" s="324"/>
      <c r="P113" s="324"/>
      <c r="Q113" s="324">
        <v>0</v>
      </c>
      <c r="R113" s="324"/>
      <c r="S113" s="324"/>
      <c r="T113" s="324"/>
      <c r="U113" s="324"/>
      <c r="V113" s="324"/>
      <c r="W113" s="324"/>
    </row>
    <row r="114" spans="1:23" s="325" customFormat="1" ht="20.100000000000001" customHeight="1">
      <c r="A114" s="129" t="s">
        <v>1658</v>
      </c>
      <c r="B114" s="323">
        <f t="shared" si="3"/>
        <v>215806</v>
      </c>
      <c r="C114" s="324">
        <v>189</v>
      </c>
      <c r="D114" s="324"/>
      <c r="E114" s="324"/>
      <c r="F114" s="324"/>
      <c r="G114" s="324"/>
      <c r="H114" s="324"/>
      <c r="I114" s="324"/>
      <c r="J114" s="324"/>
      <c r="K114" s="324">
        <v>2194</v>
      </c>
      <c r="L114" s="324">
        <v>8903</v>
      </c>
      <c r="M114" s="324"/>
      <c r="N114" s="324">
        <v>197720</v>
      </c>
      <c r="O114" s="324"/>
      <c r="P114" s="324"/>
      <c r="Q114" s="324">
        <v>6800</v>
      </c>
      <c r="R114" s="324"/>
      <c r="S114" s="324"/>
      <c r="T114" s="324"/>
      <c r="U114" s="324"/>
      <c r="V114" s="324"/>
      <c r="W114" s="324"/>
    </row>
    <row r="115" spans="1:23" s="325" customFormat="1" ht="20.100000000000001" customHeight="1">
      <c r="A115" s="115" t="s">
        <v>1659</v>
      </c>
      <c r="B115" s="323">
        <f t="shared" si="3"/>
        <v>931</v>
      </c>
      <c r="C115" s="324">
        <v>189</v>
      </c>
      <c r="D115" s="324"/>
      <c r="E115" s="324"/>
      <c r="F115" s="324"/>
      <c r="G115" s="324"/>
      <c r="H115" s="324"/>
      <c r="I115" s="324"/>
      <c r="J115" s="324"/>
      <c r="K115" s="324">
        <v>713</v>
      </c>
      <c r="L115" s="324">
        <v>0</v>
      </c>
      <c r="M115" s="324"/>
      <c r="N115" s="324">
        <v>29</v>
      </c>
      <c r="O115" s="324"/>
      <c r="P115" s="324"/>
      <c r="Q115" s="324"/>
      <c r="R115" s="324"/>
      <c r="S115" s="324"/>
      <c r="T115" s="324"/>
      <c r="U115" s="324"/>
      <c r="V115" s="324"/>
      <c r="W115" s="324"/>
    </row>
    <row r="116" spans="1:23" s="325" customFormat="1" ht="20.100000000000001" customHeight="1">
      <c r="A116" s="115" t="s">
        <v>1660</v>
      </c>
      <c r="B116" s="323">
        <f t="shared" si="3"/>
        <v>214875</v>
      </c>
      <c r="C116" s="324">
        <v>0</v>
      </c>
      <c r="D116" s="324"/>
      <c r="E116" s="324"/>
      <c r="F116" s="324"/>
      <c r="G116" s="324"/>
      <c r="H116" s="324"/>
      <c r="I116" s="324"/>
      <c r="J116" s="324"/>
      <c r="K116" s="324">
        <v>1481</v>
      </c>
      <c r="L116" s="324">
        <v>8903</v>
      </c>
      <c r="M116" s="324"/>
      <c r="N116" s="324">
        <f>SUM(N117:N128)</f>
        <v>197691</v>
      </c>
      <c r="O116" s="324"/>
      <c r="P116" s="324"/>
      <c r="Q116" s="324">
        <f>SUM(Q117:Q128)</f>
        <v>6800</v>
      </c>
      <c r="R116" s="324"/>
      <c r="S116" s="324"/>
      <c r="T116" s="324"/>
      <c r="U116" s="324"/>
      <c r="V116" s="324"/>
      <c r="W116" s="324"/>
    </row>
    <row r="117" spans="1:23" s="325" customFormat="1" ht="20.100000000000001" customHeight="1">
      <c r="A117" s="131" t="s">
        <v>1585</v>
      </c>
      <c r="B117" s="323">
        <f t="shared" si="3"/>
        <v>35801</v>
      </c>
      <c r="C117" s="324">
        <v>0</v>
      </c>
      <c r="D117" s="324"/>
      <c r="E117" s="324"/>
      <c r="F117" s="324"/>
      <c r="G117" s="324"/>
      <c r="H117" s="324"/>
      <c r="I117" s="324"/>
      <c r="J117" s="324"/>
      <c r="K117" s="324">
        <v>180</v>
      </c>
      <c r="L117" s="324">
        <v>256</v>
      </c>
      <c r="M117" s="324"/>
      <c r="N117" s="324">
        <v>35065</v>
      </c>
      <c r="O117" s="324"/>
      <c r="P117" s="324"/>
      <c r="Q117" s="324">
        <v>300</v>
      </c>
      <c r="R117" s="324"/>
      <c r="S117" s="324"/>
      <c r="T117" s="324"/>
      <c r="U117" s="324"/>
      <c r="V117" s="324"/>
      <c r="W117" s="324"/>
    </row>
    <row r="118" spans="1:23" s="325" customFormat="1" ht="20.100000000000001" customHeight="1">
      <c r="A118" s="131" t="s">
        <v>1661</v>
      </c>
      <c r="B118" s="323">
        <f t="shared" si="3"/>
        <v>14866</v>
      </c>
      <c r="C118" s="324"/>
      <c r="D118" s="324"/>
      <c r="E118" s="324"/>
      <c r="F118" s="324"/>
      <c r="G118" s="324"/>
      <c r="H118" s="324"/>
      <c r="I118" s="324"/>
      <c r="J118" s="324"/>
      <c r="K118" s="324">
        <v>84</v>
      </c>
      <c r="L118" s="324">
        <v>364</v>
      </c>
      <c r="M118" s="324"/>
      <c r="N118" s="324">
        <v>13918</v>
      </c>
      <c r="O118" s="324"/>
      <c r="P118" s="324"/>
      <c r="Q118" s="324">
        <v>500</v>
      </c>
      <c r="R118" s="324"/>
      <c r="S118" s="324"/>
      <c r="T118" s="324"/>
      <c r="U118" s="324"/>
      <c r="V118" s="324"/>
      <c r="W118" s="324"/>
    </row>
    <row r="119" spans="1:23" s="325" customFormat="1" ht="20.100000000000001" customHeight="1">
      <c r="A119" s="131" t="s">
        <v>1662</v>
      </c>
      <c r="B119" s="323">
        <f t="shared" si="3"/>
        <v>15674</v>
      </c>
      <c r="C119" s="324"/>
      <c r="D119" s="324"/>
      <c r="E119" s="324"/>
      <c r="F119" s="324"/>
      <c r="G119" s="324"/>
      <c r="H119" s="324"/>
      <c r="I119" s="324"/>
      <c r="J119" s="324"/>
      <c r="K119" s="324">
        <v>85</v>
      </c>
      <c r="L119" s="324">
        <v>520</v>
      </c>
      <c r="M119" s="324"/>
      <c r="N119" s="324">
        <v>14569</v>
      </c>
      <c r="O119" s="324"/>
      <c r="P119" s="324"/>
      <c r="Q119" s="324">
        <v>500</v>
      </c>
      <c r="R119" s="324"/>
      <c r="S119" s="324"/>
      <c r="T119" s="324"/>
      <c r="U119" s="324"/>
      <c r="V119" s="324"/>
      <c r="W119" s="324"/>
    </row>
    <row r="120" spans="1:23" s="325" customFormat="1" ht="20.100000000000001" customHeight="1">
      <c r="A120" s="131" t="s">
        <v>1586</v>
      </c>
      <c r="B120" s="323">
        <f t="shared" si="3"/>
        <v>17782</v>
      </c>
      <c r="C120" s="324"/>
      <c r="D120" s="324"/>
      <c r="E120" s="324"/>
      <c r="F120" s="324"/>
      <c r="G120" s="324"/>
      <c r="H120" s="324"/>
      <c r="I120" s="324"/>
      <c r="J120" s="324"/>
      <c r="K120" s="324">
        <v>89</v>
      </c>
      <c r="L120" s="324">
        <v>443</v>
      </c>
      <c r="M120" s="324"/>
      <c r="N120" s="324">
        <v>15750</v>
      </c>
      <c r="O120" s="324"/>
      <c r="P120" s="324"/>
      <c r="Q120" s="324">
        <v>1500</v>
      </c>
      <c r="R120" s="324"/>
      <c r="S120" s="324"/>
      <c r="T120" s="324"/>
      <c r="U120" s="324"/>
      <c r="V120" s="324"/>
      <c r="W120" s="324"/>
    </row>
    <row r="121" spans="1:23" s="325" customFormat="1" ht="20.100000000000001" customHeight="1">
      <c r="A121" s="131" t="s">
        <v>1587</v>
      </c>
      <c r="B121" s="323">
        <f t="shared" si="3"/>
        <v>8463</v>
      </c>
      <c r="C121" s="324">
        <v>0</v>
      </c>
      <c r="D121" s="324"/>
      <c r="E121" s="324"/>
      <c r="F121" s="324"/>
      <c r="G121" s="324"/>
      <c r="H121" s="324"/>
      <c r="I121" s="324"/>
      <c r="J121" s="324"/>
      <c r="K121" s="324">
        <v>67</v>
      </c>
      <c r="L121" s="324">
        <v>107</v>
      </c>
      <c r="M121" s="324"/>
      <c r="N121" s="324">
        <v>7289</v>
      </c>
      <c r="O121" s="324"/>
      <c r="P121" s="324"/>
      <c r="Q121" s="324">
        <v>1000</v>
      </c>
      <c r="R121" s="324"/>
      <c r="S121" s="324"/>
      <c r="T121" s="324"/>
      <c r="U121" s="324"/>
      <c r="V121" s="324"/>
      <c r="W121" s="324"/>
    </row>
    <row r="122" spans="1:23" s="325" customFormat="1" ht="20.100000000000001" customHeight="1">
      <c r="A122" s="131" t="s">
        <v>1663</v>
      </c>
      <c r="B122" s="323">
        <f t="shared" si="3"/>
        <v>32228</v>
      </c>
      <c r="C122" s="324">
        <v>0</v>
      </c>
      <c r="D122" s="324"/>
      <c r="E122" s="324"/>
      <c r="F122" s="324"/>
      <c r="G122" s="324"/>
      <c r="H122" s="324"/>
      <c r="I122" s="324"/>
      <c r="J122" s="324"/>
      <c r="K122" s="324">
        <v>225</v>
      </c>
      <c r="L122" s="324">
        <v>721</v>
      </c>
      <c r="M122" s="324"/>
      <c r="N122" s="324">
        <v>30582</v>
      </c>
      <c r="O122" s="324"/>
      <c r="P122" s="324"/>
      <c r="Q122" s="324">
        <v>700</v>
      </c>
      <c r="R122" s="324"/>
      <c r="S122" s="324"/>
      <c r="T122" s="324"/>
      <c r="U122" s="324"/>
      <c r="V122" s="324"/>
      <c r="W122" s="324"/>
    </row>
    <row r="123" spans="1:23" s="325" customFormat="1" ht="20.100000000000001" customHeight="1">
      <c r="A123" s="131" t="s">
        <v>1664</v>
      </c>
      <c r="B123" s="323">
        <f t="shared" si="3"/>
        <v>17900</v>
      </c>
      <c r="C123" s="324">
        <v>0</v>
      </c>
      <c r="D123" s="324"/>
      <c r="E123" s="324"/>
      <c r="F123" s="324"/>
      <c r="G123" s="324"/>
      <c r="H123" s="324"/>
      <c r="I123" s="324"/>
      <c r="J123" s="324"/>
      <c r="K123" s="324">
        <v>114</v>
      </c>
      <c r="L123" s="324">
        <v>528</v>
      </c>
      <c r="M123" s="324"/>
      <c r="N123" s="324">
        <v>16958</v>
      </c>
      <c r="O123" s="324"/>
      <c r="P123" s="324"/>
      <c r="Q123" s="324">
        <v>300</v>
      </c>
      <c r="R123" s="324">
        <v>0</v>
      </c>
      <c r="S123" s="324"/>
      <c r="T123" s="324"/>
      <c r="U123" s="324"/>
      <c r="V123" s="324"/>
      <c r="W123" s="324"/>
    </row>
    <row r="124" spans="1:23" s="325" customFormat="1" ht="20.100000000000001" customHeight="1">
      <c r="A124" s="131" t="s">
        <v>1665</v>
      </c>
      <c r="B124" s="323">
        <f t="shared" si="3"/>
        <v>12145</v>
      </c>
      <c r="C124" s="324">
        <v>0</v>
      </c>
      <c r="D124" s="324"/>
      <c r="E124" s="324"/>
      <c r="F124" s="324"/>
      <c r="G124" s="324"/>
      <c r="H124" s="324"/>
      <c r="I124" s="324"/>
      <c r="J124" s="324"/>
      <c r="K124" s="324">
        <v>65</v>
      </c>
      <c r="L124" s="324">
        <v>2522</v>
      </c>
      <c r="M124" s="324"/>
      <c r="N124" s="324">
        <v>9058</v>
      </c>
      <c r="O124" s="324"/>
      <c r="P124" s="324"/>
      <c r="Q124" s="324">
        <v>500</v>
      </c>
      <c r="R124" s="324">
        <v>0</v>
      </c>
      <c r="S124" s="324"/>
      <c r="T124" s="324"/>
      <c r="U124" s="324"/>
      <c r="V124" s="324"/>
      <c r="W124" s="324"/>
    </row>
    <row r="125" spans="1:23" s="325" customFormat="1" ht="20.100000000000001" customHeight="1">
      <c r="A125" s="131" t="s">
        <v>1588</v>
      </c>
      <c r="B125" s="323">
        <f t="shared" si="3"/>
        <v>10028</v>
      </c>
      <c r="C125" s="324"/>
      <c r="D125" s="324"/>
      <c r="E125" s="324"/>
      <c r="F125" s="324"/>
      <c r="G125" s="324"/>
      <c r="H125" s="324"/>
      <c r="I125" s="324"/>
      <c r="J125" s="324"/>
      <c r="K125" s="324">
        <v>120</v>
      </c>
      <c r="L125" s="324">
        <v>225</v>
      </c>
      <c r="M125" s="324"/>
      <c r="N125" s="324">
        <v>9183</v>
      </c>
      <c r="O125" s="324"/>
      <c r="P125" s="324"/>
      <c r="Q125" s="324">
        <v>500</v>
      </c>
      <c r="R125" s="324"/>
      <c r="S125" s="324"/>
      <c r="T125" s="324"/>
      <c r="U125" s="324"/>
      <c r="V125" s="324"/>
      <c r="W125" s="324"/>
    </row>
    <row r="126" spans="1:23" s="325" customFormat="1" ht="20.100000000000001" customHeight="1">
      <c r="A126" s="131" t="s">
        <v>1666</v>
      </c>
      <c r="B126" s="323">
        <f t="shared" si="3"/>
        <v>16950</v>
      </c>
      <c r="C126" s="324"/>
      <c r="D126" s="324"/>
      <c r="E126" s="324"/>
      <c r="F126" s="324"/>
      <c r="G126" s="324"/>
      <c r="H126" s="324"/>
      <c r="I126" s="324"/>
      <c r="J126" s="324"/>
      <c r="K126" s="324">
        <v>92</v>
      </c>
      <c r="L126" s="324">
        <v>431</v>
      </c>
      <c r="M126" s="324"/>
      <c r="N126" s="324">
        <v>15927</v>
      </c>
      <c r="O126" s="324"/>
      <c r="P126" s="324"/>
      <c r="Q126" s="324">
        <v>500</v>
      </c>
      <c r="R126" s="324"/>
      <c r="S126" s="324"/>
      <c r="T126" s="324"/>
      <c r="U126" s="324"/>
      <c r="V126" s="324"/>
      <c r="W126" s="324"/>
    </row>
    <row r="127" spans="1:23" s="325" customFormat="1" ht="20.100000000000001" customHeight="1">
      <c r="A127" s="131" t="s">
        <v>1667</v>
      </c>
      <c r="B127" s="323">
        <f t="shared" si="3"/>
        <v>25926</v>
      </c>
      <c r="C127" s="324">
        <v>0</v>
      </c>
      <c r="D127" s="324"/>
      <c r="E127" s="324"/>
      <c r="F127" s="324"/>
      <c r="G127" s="324"/>
      <c r="H127" s="324"/>
      <c r="I127" s="324"/>
      <c r="J127" s="324"/>
      <c r="K127" s="324">
        <v>129</v>
      </c>
      <c r="L127" s="324">
        <v>264</v>
      </c>
      <c r="M127" s="324"/>
      <c r="N127" s="324">
        <v>25533</v>
      </c>
      <c r="O127" s="324"/>
      <c r="P127" s="324"/>
      <c r="Q127" s="324">
        <v>0</v>
      </c>
      <c r="R127" s="324">
        <v>0</v>
      </c>
      <c r="S127" s="324"/>
      <c r="T127" s="324"/>
      <c r="U127" s="324"/>
      <c r="V127" s="324"/>
      <c r="W127" s="324"/>
    </row>
    <row r="128" spans="1:23" s="325" customFormat="1" ht="20.100000000000001" customHeight="1">
      <c r="A128" s="131" t="s">
        <v>1668</v>
      </c>
      <c r="B128" s="323">
        <f t="shared" si="3"/>
        <v>7112</v>
      </c>
      <c r="C128" s="324"/>
      <c r="D128" s="324"/>
      <c r="E128" s="324"/>
      <c r="F128" s="324"/>
      <c r="G128" s="324"/>
      <c r="H128" s="324"/>
      <c r="I128" s="324"/>
      <c r="J128" s="324"/>
      <c r="K128" s="324">
        <v>231</v>
      </c>
      <c r="L128" s="324">
        <v>2522</v>
      </c>
      <c r="M128" s="324"/>
      <c r="N128" s="324">
        <v>3859</v>
      </c>
      <c r="O128" s="324"/>
      <c r="P128" s="324"/>
      <c r="Q128" s="324">
        <v>500</v>
      </c>
      <c r="R128" s="324"/>
      <c r="S128" s="324"/>
      <c r="T128" s="324"/>
      <c r="U128" s="324"/>
      <c r="V128" s="324"/>
      <c r="W128" s="324"/>
    </row>
    <row r="129" spans="1:23" s="325" customFormat="1" ht="20.100000000000001" customHeight="1">
      <c r="A129" s="129" t="s">
        <v>1669</v>
      </c>
      <c r="B129" s="323">
        <f t="shared" si="3"/>
        <v>156913</v>
      </c>
      <c r="C129" s="324">
        <v>162</v>
      </c>
      <c r="D129" s="324"/>
      <c r="E129" s="324"/>
      <c r="F129" s="324"/>
      <c r="G129" s="324"/>
      <c r="H129" s="324"/>
      <c r="I129" s="324"/>
      <c r="J129" s="324"/>
      <c r="K129" s="324">
        <v>1061</v>
      </c>
      <c r="L129" s="324">
        <v>3268</v>
      </c>
      <c r="M129" s="324"/>
      <c r="N129" s="324">
        <v>150122</v>
      </c>
      <c r="O129" s="324"/>
      <c r="P129" s="324"/>
      <c r="Q129" s="324">
        <v>2300</v>
      </c>
      <c r="R129" s="324">
        <v>0</v>
      </c>
      <c r="S129" s="324"/>
      <c r="T129" s="324"/>
      <c r="U129" s="324"/>
      <c r="V129" s="324"/>
      <c r="W129" s="324"/>
    </row>
    <row r="130" spans="1:23" s="326" customFormat="1" ht="20.100000000000001" customHeight="1">
      <c r="A130" s="124" t="s">
        <v>1670</v>
      </c>
      <c r="B130" s="323">
        <f t="shared" si="3"/>
        <v>4696</v>
      </c>
      <c r="C130" s="324">
        <v>162</v>
      </c>
      <c r="D130" s="324"/>
      <c r="E130" s="324"/>
      <c r="F130" s="324"/>
      <c r="G130" s="324"/>
      <c r="H130" s="324"/>
      <c r="I130" s="324"/>
      <c r="J130" s="324"/>
      <c r="K130" s="324"/>
      <c r="L130" s="324"/>
      <c r="M130" s="324"/>
      <c r="N130" s="324">
        <v>4034</v>
      </c>
      <c r="O130" s="324"/>
      <c r="P130" s="324"/>
      <c r="Q130" s="324">
        <v>500</v>
      </c>
      <c r="R130" s="324"/>
      <c r="S130" s="324"/>
      <c r="T130" s="324"/>
      <c r="U130" s="324"/>
      <c r="V130" s="324"/>
      <c r="W130" s="324"/>
    </row>
    <row r="131" spans="1:23" s="326" customFormat="1" ht="20.100000000000001" customHeight="1">
      <c r="A131" s="134" t="s">
        <v>1445</v>
      </c>
      <c r="B131" s="323">
        <f t="shared" si="3"/>
        <v>152217</v>
      </c>
      <c r="C131" s="324">
        <v>0</v>
      </c>
      <c r="D131" s="324"/>
      <c r="E131" s="324"/>
      <c r="F131" s="324"/>
      <c r="G131" s="324"/>
      <c r="H131" s="324"/>
      <c r="I131" s="324"/>
      <c r="J131" s="324"/>
      <c r="K131" s="324">
        <v>1061</v>
      </c>
      <c r="L131" s="324">
        <v>3268</v>
      </c>
      <c r="M131" s="324"/>
      <c r="N131" s="324">
        <v>146088</v>
      </c>
      <c r="O131" s="324"/>
      <c r="P131" s="324"/>
      <c r="Q131" s="324">
        <v>1800</v>
      </c>
      <c r="R131" s="324">
        <v>0</v>
      </c>
      <c r="S131" s="324"/>
      <c r="T131" s="324"/>
      <c r="U131" s="324"/>
      <c r="V131" s="324"/>
      <c r="W131" s="324"/>
    </row>
    <row r="132" spans="1:23" s="326" customFormat="1" ht="20.100000000000001" customHeight="1">
      <c r="A132" s="124" t="s">
        <v>1671</v>
      </c>
      <c r="B132" s="323">
        <f t="shared" si="3"/>
        <v>13668</v>
      </c>
      <c r="C132" s="324">
        <v>0</v>
      </c>
      <c r="D132" s="324"/>
      <c r="E132" s="324"/>
      <c r="F132" s="324"/>
      <c r="G132" s="324"/>
      <c r="H132" s="324"/>
      <c r="I132" s="324"/>
      <c r="J132" s="324"/>
      <c r="K132" s="324">
        <v>107</v>
      </c>
      <c r="L132" s="324">
        <v>421</v>
      </c>
      <c r="M132" s="324"/>
      <c r="N132" s="324">
        <v>13080</v>
      </c>
      <c r="O132" s="324"/>
      <c r="P132" s="324"/>
      <c r="Q132" s="324">
        <v>60</v>
      </c>
      <c r="R132" s="324">
        <v>0</v>
      </c>
      <c r="S132" s="324"/>
      <c r="T132" s="324"/>
      <c r="U132" s="324"/>
      <c r="V132" s="324"/>
      <c r="W132" s="324"/>
    </row>
    <row r="133" spans="1:23" s="326" customFormat="1" ht="20.100000000000001" customHeight="1">
      <c r="A133" s="124" t="s">
        <v>1589</v>
      </c>
      <c r="B133" s="323">
        <f t="shared" si="3"/>
        <v>25012</v>
      </c>
      <c r="C133" s="324"/>
      <c r="D133" s="324"/>
      <c r="E133" s="324"/>
      <c r="F133" s="324"/>
      <c r="G133" s="324"/>
      <c r="H133" s="324"/>
      <c r="I133" s="324"/>
      <c r="J133" s="324"/>
      <c r="K133" s="324">
        <v>260</v>
      </c>
      <c r="L133" s="324">
        <v>537</v>
      </c>
      <c r="M133" s="324"/>
      <c r="N133" s="324">
        <v>23615</v>
      </c>
      <c r="O133" s="324"/>
      <c r="P133" s="324"/>
      <c r="Q133" s="324">
        <v>600</v>
      </c>
      <c r="R133" s="324"/>
      <c r="S133" s="324"/>
      <c r="T133" s="324"/>
      <c r="U133" s="324"/>
      <c r="V133" s="324"/>
      <c r="W133" s="324"/>
    </row>
    <row r="134" spans="1:23" s="326" customFormat="1" ht="20.100000000000001" customHeight="1">
      <c r="A134" s="124" t="s">
        <v>1672</v>
      </c>
      <c r="B134" s="323">
        <f t="shared" si="3"/>
        <v>33106</v>
      </c>
      <c r="C134" s="324"/>
      <c r="D134" s="324"/>
      <c r="E134" s="324"/>
      <c r="F134" s="324"/>
      <c r="G134" s="324"/>
      <c r="H134" s="324"/>
      <c r="I134" s="324"/>
      <c r="J134" s="324"/>
      <c r="K134" s="324">
        <v>100</v>
      </c>
      <c r="L134" s="324">
        <v>815</v>
      </c>
      <c r="M134" s="324"/>
      <c r="N134" s="324">
        <v>32156</v>
      </c>
      <c r="O134" s="324"/>
      <c r="P134" s="324"/>
      <c r="Q134" s="324">
        <v>35</v>
      </c>
      <c r="R134" s="324"/>
      <c r="S134" s="324"/>
      <c r="T134" s="324"/>
      <c r="U134" s="324"/>
      <c r="V134" s="324"/>
      <c r="W134" s="324"/>
    </row>
    <row r="135" spans="1:23" s="326" customFormat="1" ht="20.100000000000001" customHeight="1">
      <c r="A135" s="124" t="s">
        <v>1673</v>
      </c>
      <c r="B135" s="323">
        <f t="shared" ref="B135:B151" si="4">SUM(C135:W135)</f>
        <v>20178</v>
      </c>
      <c r="C135" s="324"/>
      <c r="D135" s="324"/>
      <c r="E135" s="324"/>
      <c r="F135" s="324"/>
      <c r="G135" s="324"/>
      <c r="H135" s="324"/>
      <c r="I135" s="324"/>
      <c r="J135" s="324"/>
      <c r="K135" s="324">
        <v>93</v>
      </c>
      <c r="L135" s="324">
        <v>405</v>
      </c>
      <c r="M135" s="324"/>
      <c r="N135" s="324">
        <v>19145</v>
      </c>
      <c r="O135" s="324"/>
      <c r="P135" s="324"/>
      <c r="Q135" s="324">
        <v>535</v>
      </c>
      <c r="R135" s="324"/>
      <c r="S135" s="324"/>
      <c r="T135" s="324"/>
      <c r="U135" s="324"/>
      <c r="V135" s="324"/>
      <c r="W135" s="324"/>
    </row>
    <row r="136" spans="1:23" s="326" customFormat="1" ht="20.100000000000001" customHeight="1">
      <c r="A136" s="124" t="s">
        <v>1674</v>
      </c>
      <c r="B136" s="323">
        <f t="shared" si="4"/>
        <v>14760</v>
      </c>
      <c r="C136" s="324"/>
      <c r="D136" s="324"/>
      <c r="E136" s="324"/>
      <c r="F136" s="324"/>
      <c r="G136" s="324"/>
      <c r="H136" s="324"/>
      <c r="I136" s="324"/>
      <c r="J136" s="324"/>
      <c r="K136" s="324">
        <v>126</v>
      </c>
      <c r="L136" s="324">
        <v>365</v>
      </c>
      <c r="M136" s="324"/>
      <c r="N136" s="324">
        <v>14229</v>
      </c>
      <c r="O136" s="324"/>
      <c r="P136" s="324"/>
      <c r="Q136" s="324">
        <v>40</v>
      </c>
      <c r="R136" s="324"/>
      <c r="S136" s="324"/>
      <c r="T136" s="324"/>
      <c r="U136" s="324"/>
      <c r="V136" s="324"/>
      <c r="W136" s="324"/>
    </row>
    <row r="137" spans="1:23" s="326" customFormat="1" ht="20.100000000000001" customHeight="1">
      <c r="A137" s="124" t="s">
        <v>1675</v>
      </c>
      <c r="B137" s="323">
        <f t="shared" si="4"/>
        <v>18111</v>
      </c>
      <c r="C137" s="324"/>
      <c r="D137" s="324"/>
      <c r="E137" s="324"/>
      <c r="F137" s="324"/>
      <c r="G137" s="324"/>
      <c r="H137" s="324"/>
      <c r="I137" s="324"/>
      <c r="J137" s="324"/>
      <c r="K137" s="324">
        <v>175</v>
      </c>
      <c r="L137" s="324">
        <v>281</v>
      </c>
      <c r="M137" s="324"/>
      <c r="N137" s="324">
        <v>17145</v>
      </c>
      <c r="O137" s="324"/>
      <c r="P137" s="324"/>
      <c r="Q137" s="324">
        <v>510</v>
      </c>
      <c r="R137" s="324"/>
      <c r="S137" s="324"/>
      <c r="T137" s="324"/>
      <c r="U137" s="324"/>
      <c r="V137" s="324"/>
      <c r="W137" s="324"/>
    </row>
    <row r="138" spans="1:23" s="326" customFormat="1" ht="20.100000000000001" customHeight="1">
      <c r="A138" s="124" t="s">
        <v>1676</v>
      </c>
      <c r="B138" s="323">
        <f t="shared" si="4"/>
        <v>18570</v>
      </c>
      <c r="C138" s="324"/>
      <c r="D138" s="324"/>
      <c r="E138" s="324"/>
      <c r="F138" s="324"/>
      <c r="G138" s="324"/>
      <c r="H138" s="324"/>
      <c r="I138" s="324"/>
      <c r="J138" s="324"/>
      <c r="K138" s="324">
        <v>150</v>
      </c>
      <c r="L138" s="324">
        <v>425</v>
      </c>
      <c r="M138" s="324"/>
      <c r="N138" s="324">
        <v>17985</v>
      </c>
      <c r="O138" s="324"/>
      <c r="P138" s="324"/>
      <c r="Q138" s="324">
        <v>10</v>
      </c>
      <c r="R138" s="324"/>
      <c r="S138" s="324"/>
      <c r="T138" s="324"/>
      <c r="U138" s="324"/>
      <c r="V138" s="324"/>
      <c r="W138" s="324"/>
    </row>
    <row r="139" spans="1:23" s="326" customFormat="1" ht="20.100000000000001" customHeight="1">
      <c r="A139" s="124" t="s">
        <v>1590</v>
      </c>
      <c r="B139" s="323">
        <f t="shared" si="4"/>
        <v>8812</v>
      </c>
      <c r="C139" s="324"/>
      <c r="D139" s="324"/>
      <c r="E139" s="324"/>
      <c r="F139" s="324"/>
      <c r="G139" s="324"/>
      <c r="H139" s="324"/>
      <c r="I139" s="324"/>
      <c r="J139" s="324"/>
      <c r="K139" s="324">
        <v>50</v>
      </c>
      <c r="L139" s="324">
        <v>19</v>
      </c>
      <c r="M139" s="324"/>
      <c r="N139" s="324">
        <v>8733</v>
      </c>
      <c r="O139" s="324"/>
      <c r="P139" s="324"/>
      <c r="Q139" s="324">
        <v>10</v>
      </c>
      <c r="R139" s="324"/>
      <c r="S139" s="324"/>
      <c r="T139" s="324"/>
      <c r="U139" s="324"/>
      <c r="V139" s="324"/>
      <c r="W139" s="324"/>
    </row>
    <row r="140" spans="1:23" s="325" customFormat="1" ht="20.100000000000001" customHeight="1">
      <c r="A140" s="129" t="s">
        <v>1677</v>
      </c>
      <c r="B140" s="323">
        <f t="shared" si="4"/>
        <v>5889</v>
      </c>
      <c r="C140" s="324">
        <v>73</v>
      </c>
      <c r="D140" s="324"/>
      <c r="E140" s="324"/>
      <c r="F140" s="324"/>
      <c r="G140" s="324"/>
      <c r="H140" s="324"/>
      <c r="I140" s="324"/>
      <c r="J140" s="324"/>
      <c r="K140" s="324">
        <v>893</v>
      </c>
      <c r="L140" s="324">
        <v>385</v>
      </c>
      <c r="M140" s="324"/>
      <c r="N140" s="324">
        <v>4488</v>
      </c>
      <c r="O140" s="324"/>
      <c r="P140" s="324"/>
      <c r="Q140" s="324">
        <v>50</v>
      </c>
      <c r="R140" s="324">
        <v>0</v>
      </c>
      <c r="S140" s="324"/>
      <c r="T140" s="324"/>
      <c r="U140" s="324"/>
      <c r="V140" s="324"/>
      <c r="W140" s="324"/>
    </row>
    <row r="141" spans="1:23" s="325" customFormat="1" ht="20.100000000000001" customHeight="1">
      <c r="A141" s="115" t="s">
        <v>1678</v>
      </c>
      <c r="B141" s="323">
        <f t="shared" si="4"/>
        <v>902</v>
      </c>
      <c r="C141" s="324">
        <v>57</v>
      </c>
      <c r="D141" s="324"/>
      <c r="E141" s="324"/>
      <c r="F141" s="324"/>
      <c r="G141" s="324"/>
      <c r="H141" s="324"/>
      <c r="I141" s="324"/>
      <c r="J141" s="324"/>
      <c r="K141" s="324">
        <v>366</v>
      </c>
      <c r="L141" s="324">
        <v>85</v>
      </c>
      <c r="M141" s="324"/>
      <c r="N141" s="324">
        <v>344</v>
      </c>
      <c r="O141" s="324"/>
      <c r="P141" s="324"/>
      <c r="Q141" s="324">
        <v>50</v>
      </c>
      <c r="R141" s="324">
        <v>0</v>
      </c>
      <c r="S141" s="324"/>
      <c r="T141" s="324"/>
      <c r="U141" s="324"/>
      <c r="V141" s="324"/>
      <c r="W141" s="324"/>
    </row>
    <row r="142" spans="1:23" s="325" customFormat="1" ht="20.100000000000001" customHeight="1">
      <c r="A142" s="115" t="s">
        <v>1606</v>
      </c>
      <c r="B142" s="323">
        <f t="shared" si="4"/>
        <v>4987</v>
      </c>
      <c r="C142" s="324">
        <v>16</v>
      </c>
      <c r="D142" s="324"/>
      <c r="E142" s="324"/>
      <c r="F142" s="324"/>
      <c r="G142" s="324"/>
      <c r="H142" s="324"/>
      <c r="I142" s="324"/>
      <c r="J142" s="324"/>
      <c r="K142" s="324">
        <v>527</v>
      </c>
      <c r="L142" s="324">
        <v>300</v>
      </c>
      <c r="M142" s="324"/>
      <c r="N142" s="324">
        <f>SUM(N143:N145)</f>
        <v>4144</v>
      </c>
      <c r="O142" s="324"/>
      <c r="P142" s="324"/>
      <c r="Q142" s="324"/>
      <c r="R142" s="324">
        <v>0</v>
      </c>
      <c r="S142" s="324"/>
      <c r="T142" s="324"/>
      <c r="U142" s="324"/>
      <c r="V142" s="324"/>
      <c r="W142" s="324"/>
    </row>
    <row r="143" spans="1:23" s="325" customFormat="1" ht="20.100000000000001" customHeight="1">
      <c r="A143" s="124" t="s">
        <v>1679</v>
      </c>
      <c r="B143" s="323">
        <f t="shared" si="4"/>
        <v>1864</v>
      </c>
      <c r="C143" s="324">
        <v>6</v>
      </c>
      <c r="D143" s="324"/>
      <c r="E143" s="324"/>
      <c r="F143" s="324"/>
      <c r="G143" s="324"/>
      <c r="H143" s="324"/>
      <c r="I143" s="324"/>
      <c r="J143" s="324"/>
      <c r="K143" s="324">
        <v>214</v>
      </c>
      <c r="L143" s="324">
        <v>300</v>
      </c>
      <c r="M143" s="324"/>
      <c r="N143" s="324">
        <v>1344</v>
      </c>
      <c r="O143" s="324"/>
      <c r="P143" s="324"/>
      <c r="Q143" s="324"/>
      <c r="R143" s="324">
        <v>0</v>
      </c>
      <c r="S143" s="324"/>
      <c r="T143" s="324"/>
      <c r="U143" s="324"/>
      <c r="V143" s="324"/>
      <c r="W143" s="324"/>
    </row>
    <row r="144" spans="1:23" s="325" customFormat="1" ht="20.100000000000001" customHeight="1">
      <c r="A144" s="124" t="s">
        <v>1680</v>
      </c>
      <c r="B144" s="323">
        <f t="shared" si="4"/>
        <v>1568</v>
      </c>
      <c r="C144" s="324">
        <v>6</v>
      </c>
      <c r="D144" s="324"/>
      <c r="E144" s="324"/>
      <c r="F144" s="324"/>
      <c r="G144" s="324"/>
      <c r="H144" s="324"/>
      <c r="I144" s="324"/>
      <c r="J144" s="324"/>
      <c r="K144" s="324">
        <v>170</v>
      </c>
      <c r="L144" s="324"/>
      <c r="M144" s="324"/>
      <c r="N144" s="324">
        <v>1392</v>
      </c>
      <c r="O144" s="324"/>
      <c r="P144" s="324"/>
      <c r="Q144" s="324"/>
      <c r="R144" s="324"/>
      <c r="S144" s="324"/>
      <c r="T144" s="324"/>
      <c r="U144" s="324"/>
      <c r="V144" s="324"/>
      <c r="W144" s="324"/>
    </row>
    <row r="145" spans="1:23" s="325" customFormat="1" ht="20.100000000000001" customHeight="1">
      <c r="A145" s="124" t="s">
        <v>1681</v>
      </c>
      <c r="B145" s="323">
        <f t="shared" si="4"/>
        <v>1555</v>
      </c>
      <c r="C145" s="324">
        <v>4</v>
      </c>
      <c r="D145" s="324"/>
      <c r="E145" s="324"/>
      <c r="F145" s="324"/>
      <c r="G145" s="324"/>
      <c r="H145" s="324"/>
      <c r="I145" s="324"/>
      <c r="J145" s="324"/>
      <c r="K145" s="324">
        <v>143</v>
      </c>
      <c r="L145" s="324"/>
      <c r="M145" s="324"/>
      <c r="N145" s="324">
        <v>1408</v>
      </c>
      <c r="O145" s="324"/>
      <c r="P145" s="324"/>
      <c r="Q145" s="324"/>
      <c r="R145" s="324"/>
      <c r="S145" s="324"/>
      <c r="T145" s="324"/>
      <c r="U145" s="324"/>
      <c r="V145" s="324"/>
      <c r="W145" s="324"/>
    </row>
    <row r="146" spans="1:23" s="325" customFormat="1" ht="20.100000000000001" customHeight="1">
      <c r="A146" s="129" t="s">
        <v>1682</v>
      </c>
      <c r="B146" s="323">
        <f t="shared" si="4"/>
        <v>2906</v>
      </c>
      <c r="C146" s="324">
        <v>71</v>
      </c>
      <c r="D146" s="324"/>
      <c r="E146" s="324"/>
      <c r="F146" s="324"/>
      <c r="G146" s="324"/>
      <c r="H146" s="324"/>
      <c r="I146" s="324"/>
      <c r="J146" s="324"/>
      <c r="K146" s="324">
        <v>534</v>
      </c>
      <c r="L146" s="324">
        <v>130</v>
      </c>
      <c r="M146" s="324"/>
      <c r="N146" s="324">
        <v>1971</v>
      </c>
      <c r="O146" s="324"/>
      <c r="P146" s="324"/>
      <c r="Q146" s="324">
        <v>200</v>
      </c>
      <c r="R146" s="324">
        <v>0</v>
      </c>
      <c r="S146" s="324"/>
      <c r="T146" s="324"/>
      <c r="U146" s="324"/>
      <c r="V146" s="324"/>
      <c r="W146" s="324"/>
    </row>
    <row r="147" spans="1:23" s="325" customFormat="1" ht="20.100000000000001" customHeight="1">
      <c r="A147" s="115" t="s">
        <v>1591</v>
      </c>
      <c r="B147" s="323">
        <f t="shared" si="4"/>
        <v>1090</v>
      </c>
      <c r="C147" s="324">
        <v>71</v>
      </c>
      <c r="D147" s="324"/>
      <c r="E147" s="324"/>
      <c r="F147" s="324"/>
      <c r="G147" s="324"/>
      <c r="H147" s="324"/>
      <c r="I147" s="324"/>
      <c r="J147" s="324"/>
      <c r="K147" s="324">
        <v>200</v>
      </c>
      <c r="L147" s="324">
        <v>130</v>
      </c>
      <c r="M147" s="324"/>
      <c r="N147" s="324">
        <v>689</v>
      </c>
      <c r="O147" s="324"/>
      <c r="P147" s="324"/>
      <c r="Q147" s="324"/>
      <c r="R147" s="324"/>
      <c r="S147" s="324"/>
      <c r="T147" s="324"/>
      <c r="U147" s="324"/>
      <c r="V147" s="324"/>
      <c r="W147" s="324"/>
    </row>
    <row r="148" spans="1:23" s="325" customFormat="1" ht="20.100000000000001" customHeight="1">
      <c r="A148" s="115" t="s">
        <v>1606</v>
      </c>
      <c r="B148" s="323">
        <f t="shared" si="4"/>
        <v>1816</v>
      </c>
      <c r="C148" s="324">
        <v>0</v>
      </c>
      <c r="D148" s="324"/>
      <c r="E148" s="324"/>
      <c r="F148" s="324"/>
      <c r="G148" s="324"/>
      <c r="H148" s="324"/>
      <c r="I148" s="324"/>
      <c r="J148" s="324"/>
      <c r="K148" s="324">
        <v>334</v>
      </c>
      <c r="L148" s="324">
        <v>0</v>
      </c>
      <c r="M148" s="324"/>
      <c r="N148" s="324">
        <f>SUM(N149:N151)</f>
        <v>1282</v>
      </c>
      <c r="O148" s="324"/>
      <c r="P148" s="324"/>
      <c r="Q148" s="324">
        <v>200</v>
      </c>
      <c r="R148" s="324">
        <v>0</v>
      </c>
      <c r="S148" s="324"/>
      <c r="T148" s="324"/>
      <c r="U148" s="324"/>
      <c r="V148" s="324"/>
      <c r="W148" s="324"/>
    </row>
    <row r="149" spans="1:23" s="325" customFormat="1" ht="20.100000000000001" customHeight="1">
      <c r="A149" s="124" t="s">
        <v>1592</v>
      </c>
      <c r="B149" s="323">
        <f t="shared" si="4"/>
        <v>583</v>
      </c>
      <c r="C149" s="324"/>
      <c r="D149" s="324"/>
      <c r="E149" s="324"/>
      <c r="F149" s="324"/>
      <c r="G149" s="324"/>
      <c r="H149" s="324"/>
      <c r="I149" s="324"/>
      <c r="J149" s="324"/>
      <c r="K149" s="324">
        <v>150</v>
      </c>
      <c r="L149" s="324"/>
      <c r="M149" s="324"/>
      <c r="N149" s="324">
        <v>333</v>
      </c>
      <c r="O149" s="324"/>
      <c r="P149" s="324"/>
      <c r="Q149" s="324">
        <v>100</v>
      </c>
      <c r="R149" s="324"/>
      <c r="S149" s="324"/>
      <c r="T149" s="324"/>
      <c r="U149" s="324"/>
      <c r="V149" s="324"/>
      <c r="W149" s="324"/>
    </row>
    <row r="150" spans="1:23" s="325" customFormat="1" ht="20.100000000000001" customHeight="1">
      <c r="A150" s="124" t="s">
        <v>1683</v>
      </c>
      <c r="B150" s="323">
        <f t="shared" si="4"/>
        <v>382</v>
      </c>
      <c r="C150" s="324"/>
      <c r="D150" s="324"/>
      <c r="E150" s="324"/>
      <c r="F150" s="324"/>
      <c r="G150" s="324"/>
      <c r="H150" s="324"/>
      <c r="I150" s="324"/>
      <c r="J150" s="324"/>
      <c r="K150" s="324">
        <v>100</v>
      </c>
      <c r="L150" s="324"/>
      <c r="M150" s="324"/>
      <c r="N150" s="324">
        <v>182</v>
      </c>
      <c r="O150" s="324"/>
      <c r="P150" s="324"/>
      <c r="Q150" s="324">
        <v>100</v>
      </c>
      <c r="R150" s="324"/>
      <c r="S150" s="324"/>
      <c r="T150" s="324"/>
      <c r="U150" s="324"/>
      <c r="V150" s="324"/>
      <c r="W150" s="324"/>
    </row>
    <row r="151" spans="1:23" s="325" customFormat="1" ht="20.100000000000001" customHeight="1">
      <c r="A151" s="124" t="s">
        <v>1684</v>
      </c>
      <c r="B151" s="323">
        <f t="shared" si="4"/>
        <v>851</v>
      </c>
      <c r="C151" s="324"/>
      <c r="D151" s="324"/>
      <c r="E151" s="324"/>
      <c r="F151" s="324"/>
      <c r="G151" s="324"/>
      <c r="H151" s="324"/>
      <c r="I151" s="324"/>
      <c r="J151" s="324"/>
      <c r="K151" s="324">
        <v>84</v>
      </c>
      <c r="L151" s="324"/>
      <c r="M151" s="324"/>
      <c r="N151" s="324">
        <v>767</v>
      </c>
      <c r="O151" s="324"/>
      <c r="P151" s="324"/>
      <c r="Q151" s="324"/>
      <c r="R151" s="324"/>
      <c r="S151" s="324"/>
      <c r="T151" s="324"/>
      <c r="U151" s="324"/>
      <c r="V151" s="324"/>
      <c r="W151" s="324"/>
    </row>
    <row r="152" spans="1:23" s="114" customFormat="1" ht="15.95" customHeight="1">
      <c r="A152" s="126"/>
      <c r="B152" s="321"/>
      <c r="C152" s="321"/>
      <c r="D152" s="321"/>
      <c r="E152" s="321"/>
      <c r="F152" s="321"/>
      <c r="G152" s="321"/>
      <c r="H152" s="321"/>
      <c r="I152" s="321"/>
      <c r="J152" s="321"/>
      <c r="K152" s="322"/>
      <c r="L152" s="321"/>
      <c r="M152" s="321"/>
      <c r="N152" s="321"/>
      <c r="O152" s="321"/>
      <c r="P152" s="322"/>
      <c r="Q152" s="321"/>
      <c r="R152" s="321"/>
      <c r="S152" s="321"/>
      <c r="T152" s="321"/>
      <c r="U152" s="321"/>
      <c r="V152" s="321"/>
      <c r="W152" s="321"/>
    </row>
    <row r="153" spans="1:23" s="114" customFormat="1" ht="15.95" customHeight="1">
      <c r="A153" s="126"/>
      <c r="B153" s="321"/>
      <c r="C153" s="321"/>
      <c r="D153" s="321"/>
      <c r="E153" s="321"/>
      <c r="F153" s="321"/>
      <c r="G153" s="321"/>
      <c r="H153" s="321"/>
      <c r="I153" s="321"/>
      <c r="J153" s="321"/>
      <c r="K153" s="322"/>
      <c r="L153" s="321"/>
      <c r="M153" s="321"/>
      <c r="N153" s="321"/>
      <c r="O153" s="321"/>
      <c r="P153" s="322"/>
      <c r="Q153" s="321"/>
      <c r="R153" s="321"/>
      <c r="S153" s="321"/>
      <c r="T153" s="321"/>
      <c r="U153" s="321"/>
      <c r="V153" s="321"/>
      <c r="W153" s="321"/>
    </row>
    <row r="154" spans="1:23" s="114" customFormat="1" ht="15.95" customHeight="1">
      <c r="A154" s="126"/>
      <c r="B154" s="321"/>
      <c r="C154" s="321"/>
      <c r="D154" s="321"/>
      <c r="E154" s="321"/>
      <c r="F154" s="321"/>
      <c r="G154" s="321"/>
      <c r="H154" s="321"/>
      <c r="I154" s="321"/>
      <c r="J154" s="321"/>
      <c r="K154" s="322"/>
      <c r="L154" s="321"/>
      <c r="M154" s="321"/>
      <c r="N154" s="321"/>
      <c r="O154" s="321"/>
      <c r="P154" s="322"/>
      <c r="Q154" s="321"/>
      <c r="R154" s="321"/>
      <c r="S154" s="321"/>
      <c r="T154" s="321"/>
      <c r="U154" s="321"/>
      <c r="V154" s="321"/>
      <c r="W154" s="321"/>
    </row>
    <row r="155" spans="1:23" s="114" customFormat="1" ht="15.95" customHeight="1">
      <c r="A155" s="126"/>
      <c r="B155" s="321"/>
      <c r="C155" s="321"/>
      <c r="D155" s="321"/>
      <c r="E155" s="321"/>
      <c r="F155" s="321"/>
      <c r="G155" s="321"/>
      <c r="H155" s="321"/>
      <c r="I155" s="321"/>
      <c r="J155" s="321"/>
      <c r="K155" s="322"/>
      <c r="L155" s="321"/>
      <c r="M155" s="321"/>
      <c r="N155" s="321"/>
      <c r="O155" s="321"/>
      <c r="P155" s="322"/>
      <c r="Q155" s="321"/>
      <c r="R155" s="321"/>
      <c r="S155" s="321"/>
      <c r="T155" s="321"/>
      <c r="U155" s="321"/>
      <c r="V155" s="321"/>
      <c r="W155" s="321"/>
    </row>
    <row r="156" spans="1:23" s="114" customFormat="1" ht="15.95" customHeight="1">
      <c r="A156" s="126"/>
      <c r="B156" s="321"/>
      <c r="C156" s="321"/>
      <c r="D156" s="321"/>
      <c r="E156" s="321"/>
      <c r="F156" s="321"/>
      <c r="G156" s="321"/>
      <c r="H156" s="321"/>
      <c r="I156" s="321"/>
      <c r="J156" s="321"/>
      <c r="K156" s="322"/>
      <c r="L156" s="321"/>
      <c r="M156" s="321"/>
      <c r="N156" s="321"/>
      <c r="O156" s="321"/>
      <c r="P156" s="322"/>
      <c r="Q156" s="321"/>
      <c r="R156" s="321"/>
      <c r="S156" s="321"/>
      <c r="T156" s="321"/>
      <c r="U156" s="321"/>
      <c r="V156" s="321"/>
      <c r="W156" s="321"/>
    </row>
    <row r="157" spans="1:23" s="114" customFormat="1" ht="15.95" customHeight="1">
      <c r="A157" s="126"/>
      <c r="B157" s="321"/>
      <c r="C157" s="321"/>
      <c r="D157" s="321"/>
      <c r="E157" s="321"/>
      <c r="F157" s="321"/>
      <c r="G157" s="321"/>
      <c r="H157" s="321"/>
      <c r="I157" s="321"/>
      <c r="J157" s="321"/>
      <c r="K157" s="322"/>
      <c r="L157" s="321"/>
      <c r="M157" s="321"/>
      <c r="N157" s="321"/>
      <c r="O157" s="321"/>
      <c r="P157" s="322"/>
      <c r="Q157" s="321"/>
      <c r="R157" s="321"/>
      <c r="S157" s="321"/>
      <c r="T157" s="321"/>
      <c r="U157" s="321"/>
      <c r="V157" s="321"/>
      <c r="W157" s="321"/>
    </row>
    <row r="158" spans="1:23" s="114" customFormat="1" ht="15.95" customHeight="1">
      <c r="A158" s="126"/>
      <c r="B158" s="321"/>
      <c r="C158" s="321"/>
      <c r="D158" s="321"/>
      <c r="E158" s="321"/>
      <c r="F158" s="321"/>
      <c r="G158" s="321"/>
      <c r="H158" s="321"/>
      <c r="I158" s="321"/>
      <c r="J158" s="321"/>
      <c r="K158" s="322"/>
      <c r="L158" s="321"/>
      <c r="M158" s="321"/>
      <c r="N158" s="321"/>
      <c r="O158" s="321"/>
      <c r="P158" s="322"/>
      <c r="Q158" s="321"/>
      <c r="R158" s="321"/>
      <c r="S158" s="321"/>
      <c r="T158" s="321"/>
      <c r="U158" s="321"/>
      <c r="V158" s="321"/>
      <c r="W158" s="321"/>
    </row>
  </sheetData>
  <mergeCells count="3">
    <mergeCell ref="B2:U3"/>
    <mergeCell ref="A4:A5"/>
    <mergeCell ref="B4:W4"/>
  </mergeCells>
  <phoneticPr fontId="2" type="noConversion"/>
  <printOptions horizontalCentered="1"/>
  <pageMargins left="0.47152777777777799" right="0.47152777777777799" top="0.59027777777777801" bottom="0.47152777777777799" header="0.31388888888888899" footer="0.31388888888888899"/>
  <pageSetup paperSize="9" scale="85" orientation="landscape"/>
</worksheet>
</file>

<file path=xl/worksheets/sheet12.xml><?xml version="1.0" encoding="utf-8"?>
<worksheet xmlns="http://schemas.openxmlformats.org/spreadsheetml/2006/main" xmlns:r="http://schemas.openxmlformats.org/officeDocument/2006/relationships">
  <sheetPr>
    <pageSetUpPr autoPageBreaks="0"/>
  </sheetPr>
  <dimension ref="A1:H74"/>
  <sheetViews>
    <sheetView showGridLines="0" zoomScale="85" zoomScaleNormal="85" workbookViewId="0">
      <pane ySplit="5" topLeftCell="A54" activePane="bottomLeft" state="frozen"/>
      <selection activeCell="C38" sqref="C38"/>
      <selection pane="bottomLeft" activeCell="G62" sqref="G62"/>
    </sheetView>
  </sheetViews>
  <sheetFormatPr defaultRowHeight="14.25"/>
  <cols>
    <col min="1" max="1" width="42.625" style="1" customWidth="1"/>
    <col min="2" max="2" width="14.75" style="2" customWidth="1"/>
    <col min="3" max="3" width="13.25" style="2" customWidth="1"/>
    <col min="4" max="4" width="13.875" style="1" customWidth="1"/>
    <col min="5" max="5" width="57.75" style="1" customWidth="1"/>
    <col min="6" max="6" width="15.5" style="2" customWidth="1"/>
    <col min="7" max="7" width="13.375" style="2" customWidth="1"/>
    <col min="8" max="8" width="13.75" style="1" customWidth="1"/>
    <col min="9" max="16384" width="9" style="1"/>
  </cols>
  <sheetData>
    <row r="1" spans="1:8">
      <c r="A1" s="9" t="s">
        <v>1148</v>
      </c>
      <c r="H1" s="35" t="s">
        <v>0</v>
      </c>
    </row>
    <row r="2" spans="1:8" ht="18" customHeight="1">
      <c r="A2" s="371" t="s">
        <v>1149</v>
      </c>
      <c r="B2" s="371"/>
      <c r="C2" s="371"/>
      <c r="D2" s="371"/>
      <c r="E2" s="371"/>
      <c r="F2" s="371"/>
      <c r="G2" s="371"/>
      <c r="H2" s="371"/>
    </row>
    <row r="3" spans="1:8" ht="18" customHeight="1">
      <c r="A3" s="9"/>
      <c r="H3" s="2" t="s">
        <v>32</v>
      </c>
    </row>
    <row r="4" spans="1:8" ht="31.5" customHeight="1">
      <c r="A4" s="417" t="s">
        <v>1150</v>
      </c>
      <c r="B4" s="418"/>
      <c r="C4" s="418"/>
      <c r="D4" s="419"/>
      <c r="E4" s="417" t="s">
        <v>1151</v>
      </c>
      <c r="F4" s="418"/>
      <c r="G4" s="418"/>
      <c r="H4" s="419"/>
    </row>
    <row r="5" spans="1:8" ht="35.25" customHeight="1">
      <c r="A5" s="13" t="s">
        <v>31</v>
      </c>
      <c r="B5" s="14" t="s">
        <v>30</v>
      </c>
      <c r="C5" s="13" t="s">
        <v>29</v>
      </c>
      <c r="D5" s="14" t="s">
        <v>28</v>
      </c>
      <c r="E5" s="13" t="s">
        <v>37</v>
      </c>
      <c r="F5" s="14" t="s">
        <v>30</v>
      </c>
      <c r="G5" s="13" t="s">
        <v>29</v>
      </c>
      <c r="H5" s="14" t="s">
        <v>28</v>
      </c>
    </row>
    <row r="6" spans="1:8" s="24" customFormat="1" ht="20.100000000000001" customHeight="1">
      <c r="A6" s="36" t="s">
        <v>1152</v>
      </c>
      <c r="B6" s="37">
        <v>0</v>
      </c>
      <c r="C6" s="37">
        <v>0</v>
      </c>
      <c r="D6" s="20"/>
      <c r="E6" s="38" t="s">
        <v>1153</v>
      </c>
      <c r="F6" s="37">
        <f>SUM(F7:F9)</f>
        <v>7554</v>
      </c>
      <c r="G6" s="37">
        <f>SUM(G7:G9)</f>
        <v>7049</v>
      </c>
      <c r="H6" s="39"/>
    </row>
    <row r="7" spans="1:8" s="24" customFormat="1" ht="20.100000000000001" customHeight="1">
      <c r="A7" s="36" t="s">
        <v>1154</v>
      </c>
      <c r="B7" s="37">
        <v>0</v>
      </c>
      <c r="C7" s="37">
        <v>0</v>
      </c>
      <c r="D7" s="20"/>
      <c r="E7" s="40" t="s">
        <v>1155</v>
      </c>
      <c r="F7" s="37">
        <v>1591</v>
      </c>
      <c r="G7" s="37">
        <v>2538</v>
      </c>
      <c r="H7" s="20"/>
    </row>
    <row r="8" spans="1:8" s="24" customFormat="1" ht="20.100000000000001" customHeight="1">
      <c r="A8" s="36" t="s">
        <v>1156</v>
      </c>
      <c r="B8" s="37">
        <v>0</v>
      </c>
      <c r="C8" s="37">
        <v>0</v>
      </c>
      <c r="D8" s="20"/>
      <c r="E8" s="40" t="s">
        <v>1157</v>
      </c>
      <c r="F8" s="37">
        <v>5963</v>
      </c>
      <c r="G8" s="37">
        <v>4511</v>
      </c>
      <c r="H8" s="20"/>
    </row>
    <row r="9" spans="1:8" s="24" customFormat="1" ht="20.100000000000001" customHeight="1">
      <c r="A9" s="41" t="s">
        <v>1158</v>
      </c>
      <c r="B9" s="37">
        <v>1097</v>
      </c>
      <c r="C9" s="37">
        <v>1500</v>
      </c>
      <c r="D9" s="20"/>
      <c r="E9" s="40" t="s">
        <v>1159</v>
      </c>
      <c r="F9" s="37">
        <v>0</v>
      </c>
      <c r="G9" s="37">
        <v>0</v>
      </c>
      <c r="H9" s="20"/>
    </row>
    <row r="10" spans="1:8" s="24" customFormat="1" ht="20.100000000000001" customHeight="1">
      <c r="A10" s="36" t="s">
        <v>1160</v>
      </c>
      <c r="B10" s="37">
        <v>1031</v>
      </c>
      <c r="C10" s="37">
        <v>2481</v>
      </c>
      <c r="D10" s="20"/>
      <c r="E10" s="38" t="s">
        <v>1161</v>
      </c>
      <c r="F10" s="37">
        <v>15167</v>
      </c>
      <c r="G10" s="37">
        <v>10911</v>
      </c>
      <c r="H10" s="42"/>
    </row>
    <row r="11" spans="1:8" s="24" customFormat="1" ht="20.100000000000001" customHeight="1">
      <c r="A11" s="36" t="s">
        <v>1162</v>
      </c>
      <c r="B11" s="37">
        <v>19076</v>
      </c>
      <c r="C11" s="37">
        <v>15377</v>
      </c>
      <c r="D11" s="20"/>
      <c r="E11" s="40" t="s">
        <v>1163</v>
      </c>
      <c r="F11" s="37">
        <v>15167</v>
      </c>
      <c r="G11" s="37">
        <v>10911</v>
      </c>
      <c r="H11" s="20"/>
    </row>
    <row r="12" spans="1:8" s="24" customFormat="1" ht="20.100000000000001" customHeight="1">
      <c r="A12" s="36" t="s">
        <v>1164</v>
      </c>
      <c r="B12" s="37">
        <v>3896926</v>
      </c>
      <c r="C12" s="37">
        <v>5364328</v>
      </c>
      <c r="D12" s="20"/>
      <c r="E12" s="40" t="s">
        <v>1165</v>
      </c>
      <c r="F12" s="37">
        <v>0</v>
      </c>
      <c r="G12" s="37">
        <v>0</v>
      </c>
      <c r="H12" s="20"/>
    </row>
    <row r="13" spans="1:8" s="24" customFormat="1" ht="20.100000000000001" customHeight="1">
      <c r="A13" s="36" t="s">
        <v>1166</v>
      </c>
      <c r="B13" s="37">
        <v>74</v>
      </c>
      <c r="C13" s="37">
        <v>0</v>
      </c>
      <c r="D13" s="20"/>
      <c r="E13" s="40" t="s">
        <v>1167</v>
      </c>
      <c r="F13" s="37">
        <v>0</v>
      </c>
      <c r="G13" s="37">
        <v>0</v>
      </c>
      <c r="H13" s="20"/>
    </row>
    <row r="14" spans="1:8" s="24" customFormat="1" ht="20.100000000000001" customHeight="1">
      <c r="A14" s="36" t="s">
        <v>1168</v>
      </c>
      <c r="B14" s="37">
        <v>111516</v>
      </c>
      <c r="C14" s="37">
        <v>112341</v>
      </c>
      <c r="D14" s="20"/>
      <c r="E14" s="38" t="s">
        <v>1169</v>
      </c>
      <c r="F14" s="37">
        <v>3989</v>
      </c>
      <c r="G14" s="37">
        <v>17192</v>
      </c>
      <c r="H14" s="42"/>
    </row>
    <row r="15" spans="1:8" s="24" customFormat="1" ht="20.100000000000001" customHeight="1">
      <c r="A15" s="36" t="s">
        <v>1170</v>
      </c>
      <c r="B15" s="37">
        <v>287501</v>
      </c>
      <c r="C15" s="37">
        <v>280632</v>
      </c>
      <c r="D15" s="20"/>
      <c r="E15" s="36" t="s">
        <v>1171</v>
      </c>
      <c r="F15" s="37">
        <v>3989</v>
      </c>
      <c r="G15" s="37">
        <v>17192</v>
      </c>
      <c r="H15" s="20"/>
    </row>
    <row r="16" spans="1:8" s="24" customFormat="1" ht="20.100000000000001" customHeight="1">
      <c r="A16" s="36" t="s">
        <v>1172</v>
      </c>
      <c r="B16" s="37">
        <v>0</v>
      </c>
      <c r="C16" s="37">
        <v>0</v>
      </c>
      <c r="D16" s="20"/>
      <c r="E16" s="36" t="s">
        <v>1173</v>
      </c>
      <c r="F16" s="37">
        <v>0</v>
      </c>
      <c r="G16" s="37">
        <v>0</v>
      </c>
      <c r="H16" s="20"/>
    </row>
    <row r="17" spans="1:8" s="24" customFormat="1" ht="20.100000000000001" customHeight="1">
      <c r="A17" s="36" t="s">
        <v>1174</v>
      </c>
      <c r="B17" s="37">
        <v>0</v>
      </c>
      <c r="C17" s="37">
        <v>0</v>
      </c>
      <c r="D17" s="20"/>
      <c r="E17" s="38" t="s">
        <v>1175</v>
      </c>
      <c r="F17" s="37">
        <f>SUM(F18:F27)</f>
        <v>8895509</v>
      </c>
      <c r="G17" s="37">
        <f>SUM(G18:G27)</f>
        <v>3542411</v>
      </c>
      <c r="H17" s="42"/>
    </row>
    <row r="18" spans="1:8" s="24" customFormat="1" ht="20.100000000000001" customHeight="1">
      <c r="A18" s="36" t="s">
        <v>1176</v>
      </c>
      <c r="B18" s="37">
        <v>867595</v>
      </c>
      <c r="C18" s="37">
        <v>800000</v>
      </c>
      <c r="D18" s="20"/>
      <c r="E18" s="36" t="s">
        <v>1177</v>
      </c>
      <c r="F18" s="37">
        <v>2860165</v>
      </c>
      <c r="G18" s="37">
        <v>3186408</v>
      </c>
      <c r="H18" s="20"/>
    </row>
    <row r="19" spans="1:8" s="24" customFormat="1" ht="20.100000000000001" customHeight="1">
      <c r="A19" s="36" t="s">
        <v>1178</v>
      </c>
      <c r="B19" s="37">
        <v>39866</v>
      </c>
      <c r="C19" s="37">
        <v>41458</v>
      </c>
      <c r="D19" s="20"/>
      <c r="E19" s="36" t="s">
        <v>1179</v>
      </c>
      <c r="F19" s="37">
        <v>740</v>
      </c>
      <c r="G19" s="37">
        <v>409</v>
      </c>
      <c r="H19" s="20"/>
    </row>
    <row r="20" spans="1:8" s="24" customFormat="1" ht="20.100000000000001" customHeight="1">
      <c r="A20" s="36" t="s">
        <v>1180</v>
      </c>
      <c r="B20" s="37">
        <v>61469</v>
      </c>
      <c r="C20" s="37">
        <v>32879</v>
      </c>
      <c r="D20" s="20"/>
      <c r="E20" s="36" t="s">
        <v>1181</v>
      </c>
      <c r="F20" s="37">
        <v>13011</v>
      </c>
      <c r="G20" s="37">
        <v>11840</v>
      </c>
      <c r="H20" s="20"/>
    </row>
    <row r="21" spans="1:8" s="24" customFormat="1" ht="20.100000000000001" customHeight="1">
      <c r="A21" s="43" t="s">
        <v>1182</v>
      </c>
      <c r="B21" s="37">
        <v>2535</v>
      </c>
      <c r="C21" s="37">
        <v>25071</v>
      </c>
      <c r="D21" s="5"/>
      <c r="E21" s="36" t="s">
        <v>1183</v>
      </c>
      <c r="F21" s="37">
        <v>224231</v>
      </c>
      <c r="G21" s="37">
        <v>221481</v>
      </c>
      <c r="H21" s="20"/>
    </row>
    <row r="22" spans="1:8" s="24" customFormat="1" ht="20.100000000000001" customHeight="1">
      <c r="A22" s="43" t="s">
        <v>1184</v>
      </c>
      <c r="B22" s="37">
        <v>15617</v>
      </c>
      <c r="C22" s="37">
        <v>51743</v>
      </c>
      <c r="D22" s="5"/>
      <c r="E22" s="36" t="s">
        <v>1185</v>
      </c>
      <c r="F22" s="37">
        <v>27700</v>
      </c>
      <c r="G22" s="37">
        <v>32006</v>
      </c>
      <c r="H22" s="20"/>
    </row>
    <row r="23" spans="1:8" ht="20.100000000000001" customHeight="1">
      <c r="A23" s="44"/>
      <c r="B23" s="6"/>
      <c r="C23" s="6"/>
      <c r="D23" s="5"/>
      <c r="E23" s="36" t="s">
        <v>1186</v>
      </c>
      <c r="F23" s="37">
        <v>718000</v>
      </c>
      <c r="G23" s="37">
        <v>0</v>
      </c>
      <c r="H23" s="5"/>
    </row>
    <row r="24" spans="1:8" ht="20.100000000000001" customHeight="1">
      <c r="A24" s="43"/>
      <c r="B24" s="6"/>
      <c r="C24" s="6"/>
      <c r="D24" s="5"/>
      <c r="E24" s="36" t="s">
        <v>1187</v>
      </c>
      <c r="F24" s="37">
        <v>2431309</v>
      </c>
      <c r="G24" s="37">
        <v>867</v>
      </c>
      <c r="H24" s="5"/>
    </row>
    <row r="25" spans="1:8" ht="20.100000000000001" customHeight="1">
      <c r="A25" s="5"/>
      <c r="B25" s="6"/>
      <c r="C25" s="6"/>
      <c r="D25" s="5"/>
      <c r="E25" s="36" t="s">
        <v>1188</v>
      </c>
      <c r="F25" s="37">
        <v>6098</v>
      </c>
      <c r="G25" s="37">
        <v>37100</v>
      </c>
      <c r="H25" s="23"/>
    </row>
    <row r="26" spans="1:8" ht="20.100000000000001" customHeight="1">
      <c r="A26" s="5"/>
      <c r="B26" s="6"/>
      <c r="C26" s="6"/>
      <c r="D26" s="5"/>
      <c r="E26" s="36" t="s">
        <v>1189</v>
      </c>
      <c r="F26" s="37">
        <v>77773</v>
      </c>
      <c r="G26" s="37">
        <v>1500</v>
      </c>
      <c r="H26" s="23"/>
    </row>
    <row r="27" spans="1:8" ht="20.100000000000001" customHeight="1">
      <c r="A27" s="5"/>
      <c r="B27" s="6"/>
      <c r="C27" s="6"/>
      <c r="D27" s="5"/>
      <c r="E27" s="36" t="s">
        <v>1190</v>
      </c>
      <c r="F27" s="37">
        <v>2536482</v>
      </c>
      <c r="G27" s="37">
        <v>50800</v>
      </c>
      <c r="H27" s="23"/>
    </row>
    <row r="28" spans="1:8" ht="20.100000000000001" customHeight="1">
      <c r="A28" s="45"/>
      <c r="B28" s="6"/>
      <c r="C28" s="6"/>
      <c r="D28" s="5"/>
      <c r="E28" s="38" t="s">
        <v>1191</v>
      </c>
      <c r="F28" s="37">
        <v>20000</v>
      </c>
      <c r="G28" s="37">
        <v>0</v>
      </c>
      <c r="H28" s="46"/>
    </row>
    <row r="29" spans="1:8" ht="20.100000000000001" customHeight="1">
      <c r="A29" s="45"/>
      <c r="B29" s="6"/>
      <c r="C29" s="6"/>
      <c r="D29" s="5"/>
      <c r="E29" s="36" t="s">
        <v>1192</v>
      </c>
      <c r="F29" s="37">
        <v>0</v>
      </c>
      <c r="G29" s="37">
        <v>0</v>
      </c>
      <c r="H29" s="23"/>
    </row>
    <row r="30" spans="1:8" ht="20.100000000000001" customHeight="1">
      <c r="A30" s="45"/>
      <c r="B30" s="6"/>
      <c r="C30" s="6"/>
      <c r="D30" s="5"/>
      <c r="E30" s="47" t="s">
        <v>1193</v>
      </c>
      <c r="F30" s="37">
        <v>0</v>
      </c>
      <c r="G30" s="37">
        <v>0</v>
      </c>
      <c r="H30" s="23"/>
    </row>
    <row r="31" spans="1:8" ht="20.100000000000001" customHeight="1">
      <c r="A31" s="45"/>
      <c r="B31" s="6"/>
      <c r="C31" s="6"/>
      <c r="D31" s="5"/>
      <c r="E31" s="47" t="s">
        <v>1194</v>
      </c>
      <c r="F31" s="37">
        <v>0</v>
      </c>
      <c r="G31" s="37">
        <v>0</v>
      </c>
      <c r="H31" s="23"/>
    </row>
    <row r="32" spans="1:8" ht="20.100000000000001" customHeight="1">
      <c r="A32" s="45"/>
      <c r="B32" s="6"/>
      <c r="C32" s="6"/>
      <c r="D32" s="5"/>
      <c r="E32" s="48" t="s">
        <v>1195</v>
      </c>
      <c r="F32" s="37">
        <v>0</v>
      </c>
      <c r="G32" s="37">
        <v>0</v>
      </c>
      <c r="H32" s="23"/>
    </row>
    <row r="33" spans="1:8" ht="20.100000000000001" customHeight="1">
      <c r="A33" s="45"/>
      <c r="B33" s="6"/>
      <c r="C33" s="6"/>
      <c r="D33" s="5"/>
      <c r="E33" s="48" t="s">
        <v>1196</v>
      </c>
      <c r="F33" s="37">
        <v>20000</v>
      </c>
      <c r="G33" s="37">
        <v>0</v>
      </c>
      <c r="H33" s="23"/>
    </row>
    <row r="34" spans="1:8" ht="20.100000000000001" customHeight="1">
      <c r="A34" s="45"/>
      <c r="B34" s="6"/>
      <c r="C34" s="6"/>
      <c r="D34" s="5"/>
      <c r="E34" s="49" t="s">
        <v>1197</v>
      </c>
      <c r="F34" s="37">
        <f>SUM(F35:F44)</f>
        <v>1227540</v>
      </c>
      <c r="G34" s="37">
        <f>SUM(G35:G44)</f>
        <v>1126213</v>
      </c>
      <c r="H34" s="46"/>
    </row>
    <row r="35" spans="1:8" ht="20.100000000000001" customHeight="1">
      <c r="A35" s="45"/>
      <c r="B35" s="6"/>
      <c r="C35" s="6"/>
      <c r="D35" s="5"/>
      <c r="E35" s="47" t="s">
        <v>1198</v>
      </c>
      <c r="F35" s="37">
        <v>0</v>
      </c>
      <c r="G35" s="37">
        <v>0</v>
      </c>
      <c r="H35" s="23"/>
    </row>
    <row r="36" spans="1:8" ht="20.100000000000001" customHeight="1">
      <c r="A36" s="45"/>
      <c r="B36" s="6"/>
      <c r="C36" s="6"/>
      <c r="D36" s="5"/>
      <c r="E36" s="47" t="s">
        <v>1199</v>
      </c>
      <c r="F36" s="37">
        <v>782158</v>
      </c>
      <c r="G36" s="23">
        <v>639360</v>
      </c>
      <c r="H36" s="23"/>
    </row>
    <row r="37" spans="1:8" ht="20.100000000000001" customHeight="1">
      <c r="A37" s="45"/>
      <c r="B37" s="6"/>
      <c r="C37" s="6"/>
      <c r="D37" s="5"/>
      <c r="E37" s="47" t="s">
        <v>1200</v>
      </c>
      <c r="F37" s="37">
        <v>146</v>
      </c>
      <c r="G37" s="37">
        <v>0</v>
      </c>
      <c r="H37" s="23"/>
    </row>
    <row r="38" spans="1:8" s="3" customFormat="1" ht="20.100000000000001" customHeight="1">
      <c r="A38" s="45"/>
      <c r="B38" s="6"/>
      <c r="C38" s="6"/>
      <c r="D38" s="5"/>
      <c r="E38" s="47" t="s">
        <v>1201</v>
      </c>
      <c r="F38" s="37">
        <v>0</v>
      </c>
      <c r="G38" s="37">
        <v>0</v>
      </c>
      <c r="H38" s="23"/>
    </row>
    <row r="39" spans="1:8" ht="20.100000000000001" customHeight="1">
      <c r="A39" s="45"/>
      <c r="B39" s="6"/>
      <c r="C39" s="6"/>
      <c r="D39" s="5"/>
      <c r="E39" s="47" t="s">
        <v>1202</v>
      </c>
      <c r="F39" s="37">
        <v>0</v>
      </c>
      <c r="G39" s="37">
        <v>0</v>
      </c>
      <c r="H39" s="23"/>
    </row>
    <row r="40" spans="1:8" ht="20.100000000000001" customHeight="1">
      <c r="A40" s="43"/>
      <c r="B40" s="6"/>
      <c r="C40" s="6"/>
      <c r="D40" s="5"/>
      <c r="E40" s="47" t="s">
        <v>1203</v>
      </c>
      <c r="F40" s="37">
        <v>375236</v>
      </c>
      <c r="G40" s="37">
        <v>411853</v>
      </c>
      <c r="H40" s="23"/>
    </row>
    <row r="41" spans="1:8" ht="20.100000000000001" customHeight="1">
      <c r="A41" s="43"/>
      <c r="B41" s="6"/>
      <c r="C41" s="6"/>
      <c r="D41" s="5"/>
      <c r="E41" s="47" t="s">
        <v>1204</v>
      </c>
      <c r="F41" s="37">
        <v>0</v>
      </c>
      <c r="G41" s="37">
        <v>0</v>
      </c>
      <c r="H41" s="23"/>
    </row>
    <row r="42" spans="1:8" ht="20.100000000000001" customHeight="1">
      <c r="A42" s="43"/>
      <c r="B42" s="6"/>
      <c r="C42" s="6"/>
      <c r="D42" s="5"/>
      <c r="E42" s="47" t="s">
        <v>1205</v>
      </c>
      <c r="F42" s="37">
        <v>70000</v>
      </c>
      <c r="G42" s="37">
        <v>75000</v>
      </c>
      <c r="H42" s="23"/>
    </row>
    <row r="43" spans="1:8" ht="20.100000000000001" customHeight="1">
      <c r="A43" s="43"/>
      <c r="B43" s="50"/>
      <c r="C43" s="50"/>
      <c r="D43" s="23"/>
      <c r="E43" s="47" t="s">
        <v>1206</v>
      </c>
      <c r="F43" s="37">
        <v>0</v>
      </c>
      <c r="G43" s="37">
        <v>0</v>
      </c>
      <c r="H43" s="23"/>
    </row>
    <row r="44" spans="1:8" ht="20.100000000000001" customHeight="1">
      <c r="A44" s="43"/>
      <c r="B44" s="50"/>
      <c r="C44" s="50"/>
      <c r="D44" s="23"/>
      <c r="E44" s="47" t="s">
        <v>1207</v>
      </c>
      <c r="F44" s="37">
        <v>0</v>
      </c>
      <c r="G44" s="37">
        <v>0</v>
      </c>
      <c r="H44" s="23"/>
    </row>
    <row r="45" spans="1:8" ht="20.100000000000001" customHeight="1">
      <c r="A45" s="43"/>
      <c r="B45" s="50"/>
      <c r="C45" s="50"/>
      <c r="D45" s="23"/>
      <c r="E45" s="49" t="s">
        <v>1208</v>
      </c>
      <c r="F45" s="37">
        <v>0</v>
      </c>
      <c r="G45" s="37">
        <v>0</v>
      </c>
      <c r="H45" s="46"/>
    </row>
    <row r="46" spans="1:8" ht="20.100000000000001" customHeight="1">
      <c r="A46" s="43"/>
      <c r="B46" s="50"/>
      <c r="C46" s="50"/>
      <c r="D46" s="23"/>
      <c r="E46" s="47" t="s">
        <v>1209</v>
      </c>
      <c r="F46" s="37">
        <v>0</v>
      </c>
      <c r="G46" s="37">
        <v>0</v>
      </c>
      <c r="H46" s="23"/>
    </row>
    <row r="47" spans="1:8" ht="20.100000000000001" customHeight="1">
      <c r="A47" s="43"/>
      <c r="B47" s="50"/>
      <c r="C47" s="50"/>
      <c r="D47" s="23"/>
      <c r="E47" s="49" t="s">
        <v>1210</v>
      </c>
      <c r="F47" s="37">
        <f>SUM(F48:F50)</f>
        <v>958314</v>
      </c>
      <c r="G47" s="37">
        <f>SUM(G48:G50)</f>
        <v>1355773</v>
      </c>
      <c r="H47" s="46"/>
    </row>
    <row r="48" spans="1:8" ht="20.100000000000001" customHeight="1">
      <c r="A48" s="51"/>
      <c r="B48" s="50"/>
      <c r="C48" s="50"/>
      <c r="D48" s="23"/>
      <c r="E48" s="47" t="s">
        <v>1211</v>
      </c>
      <c r="F48" s="37">
        <v>754172</v>
      </c>
      <c r="G48" s="37">
        <v>1122166</v>
      </c>
      <c r="H48" s="23"/>
    </row>
    <row r="49" spans="1:8" ht="20.100000000000001" customHeight="1">
      <c r="A49" s="51"/>
      <c r="B49" s="50"/>
      <c r="C49" s="50"/>
      <c r="D49" s="23"/>
      <c r="E49" s="47" t="s">
        <v>1212</v>
      </c>
      <c r="F49" s="37">
        <v>30754</v>
      </c>
      <c r="G49" s="37">
        <v>30653</v>
      </c>
      <c r="H49" s="23"/>
    </row>
    <row r="50" spans="1:8" ht="20.100000000000001" customHeight="1">
      <c r="A50" s="51"/>
      <c r="B50" s="50"/>
      <c r="C50" s="50"/>
      <c r="D50" s="23"/>
      <c r="E50" s="47" t="s">
        <v>1213</v>
      </c>
      <c r="F50" s="37">
        <v>173388</v>
      </c>
      <c r="G50" s="37">
        <v>202954</v>
      </c>
      <c r="H50" s="23"/>
    </row>
    <row r="51" spans="1:8" ht="20.100000000000001" customHeight="1">
      <c r="A51" s="51"/>
      <c r="B51" s="50"/>
      <c r="C51" s="50"/>
      <c r="D51" s="23"/>
      <c r="E51" s="49" t="s">
        <v>1214</v>
      </c>
      <c r="F51" s="37">
        <v>379357</v>
      </c>
      <c r="G51" s="37">
        <v>714762</v>
      </c>
      <c r="H51" s="46"/>
    </row>
    <row r="52" spans="1:8" ht="20.100000000000001" customHeight="1">
      <c r="A52" s="51"/>
      <c r="B52" s="50"/>
      <c r="C52" s="50"/>
      <c r="D52" s="23"/>
      <c r="E52" s="49" t="s">
        <v>1215</v>
      </c>
      <c r="F52" s="37">
        <v>6368</v>
      </c>
      <c r="G52" s="37">
        <v>1696</v>
      </c>
      <c r="H52" s="46"/>
    </row>
    <row r="53" spans="1:8" ht="20.100000000000001" customHeight="1">
      <c r="A53" s="51"/>
      <c r="B53" s="50"/>
      <c r="C53" s="50"/>
      <c r="D53" s="23"/>
      <c r="E53" s="45"/>
      <c r="F53" s="52"/>
      <c r="G53" s="50"/>
      <c r="H53" s="23"/>
    </row>
    <row r="54" spans="1:8" ht="20.100000000000001" customHeight="1">
      <c r="A54" s="51"/>
      <c r="B54" s="50"/>
      <c r="C54" s="50"/>
      <c r="D54" s="23"/>
      <c r="E54" s="45"/>
      <c r="F54" s="53"/>
      <c r="G54" s="50"/>
      <c r="H54" s="23"/>
    </row>
    <row r="55" spans="1:8" ht="20.100000000000001" customHeight="1">
      <c r="A55" s="51"/>
      <c r="B55" s="50"/>
      <c r="C55" s="50"/>
      <c r="D55" s="23"/>
      <c r="E55" s="45"/>
      <c r="F55" s="50"/>
      <c r="G55" s="50"/>
      <c r="H55" s="23"/>
    </row>
    <row r="56" spans="1:8" ht="20.100000000000001" customHeight="1">
      <c r="A56" s="51"/>
      <c r="B56" s="50"/>
      <c r="C56" s="50"/>
      <c r="D56" s="23"/>
      <c r="E56" s="45"/>
      <c r="F56" s="50"/>
      <c r="G56" s="50"/>
      <c r="H56" s="23"/>
    </row>
    <row r="57" spans="1:8" ht="20.100000000000001" customHeight="1">
      <c r="A57" s="51"/>
      <c r="B57" s="50"/>
      <c r="C57" s="50"/>
      <c r="D57" s="23"/>
      <c r="E57" s="45"/>
      <c r="F57" s="50"/>
      <c r="G57" s="50"/>
      <c r="H57" s="23"/>
    </row>
    <row r="58" spans="1:8" ht="20.100000000000001" customHeight="1">
      <c r="A58" s="51"/>
      <c r="B58" s="50"/>
      <c r="C58" s="50"/>
      <c r="D58" s="23"/>
      <c r="E58" s="45"/>
      <c r="F58" s="50"/>
      <c r="G58" s="50"/>
      <c r="H58" s="23"/>
    </row>
    <row r="59" spans="1:8" ht="20.100000000000001" customHeight="1">
      <c r="A59" s="51"/>
      <c r="B59" s="50"/>
      <c r="C59" s="50"/>
      <c r="D59" s="23"/>
      <c r="E59" s="45"/>
      <c r="F59" s="50"/>
      <c r="G59" s="50"/>
      <c r="H59" s="23"/>
    </row>
    <row r="60" spans="1:8" ht="20.100000000000001" customHeight="1">
      <c r="A60" s="51"/>
      <c r="B60" s="50"/>
      <c r="C60" s="50"/>
      <c r="D60" s="23"/>
      <c r="E60" s="45"/>
      <c r="F60" s="50"/>
      <c r="G60" s="50"/>
      <c r="H60" s="23"/>
    </row>
    <row r="61" spans="1:8" ht="20.100000000000001" customHeight="1">
      <c r="A61" s="51"/>
      <c r="B61" s="50"/>
      <c r="C61" s="50"/>
      <c r="D61" s="23"/>
      <c r="E61" s="51"/>
      <c r="F61" s="50"/>
      <c r="G61" s="50"/>
      <c r="H61" s="23"/>
    </row>
    <row r="62" spans="1:8" ht="20.100000000000001" customHeight="1">
      <c r="A62" s="4" t="s">
        <v>1</v>
      </c>
      <c r="B62" s="54">
        <f>SUM(B6:B61)</f>
        <v>5304303</v>
      </c>
      <c r="C62" s="54">
        <f>SUM(C6:C61)</f>
        <v>6727810</v>
      </c>
      <c r="D62" s="55"/>
      <c r="E62" s="4" t="s">
        <v>1016</v>
      </c>
      <c r="F62" s="54">
        <f>SUM(F6,F10,F14,F17,F28,F34,F45,F47,F51,F52)</f>
        <v>11513798</v>
      </c>
      <c r="G62" s="54">
        <f>SUM(G6,G10,G14,G17,G28,G34,G45,G47,G51,G52)</f>
        <v>6776007</v>
      </c>
      <c r="H62" s="55"/>
    </row>
    <row r="63" spans="1:8" ht="20.100000000000001" customHeight="1">
      <c r="A63" s="56" t="s">
        <v>1023</v>
      </c>
      <c r="B63" s="37">
        <f>SUM(B64,B67,B68,B70,B71)</f>
        <v>8421579</v>
      </c>
      <c r="C63" s="37">
        <f>SUM(C64,C67,C68,C70,C71)</f>
        <v>2065956</v>
      </c>
      <c r="D63" s="46"/>
      <c r="E63" s="56" t="s">
        <v>1024</v>
      </c>
      <c r="F63" s="37">
        <f>SUM(F64,F67,F68,F69)</f>
        <v>2212084</v>
      </c>
      <c r="G63" s="37">
        <f>SUM(G64,G67,G68,G69)</f>
        <v>2017759</v>
      </c>
      <c r="H63" s="23"/>
    </row>
    <row r="64" spans="1:8" ht="20.100000000000001" customHeight="1">
      <c r="A64" s="56" t="s">
        <v>1216</v>
      </c>
      <c r="B64" s="37">
        <v>519614</v>
      </c>
      <c r="C64" s="37">
        <v>521536</v>
      </c>
      <c r="D64" s="46"/>
      <c r="E64" s="56" t="s">
        <v>1217</v>
      </c>
      <c r="F64" s="37"/>
      <c r="G64" s="37"/>
      <c r="H64" s="46"/>
    </row>
    <row r="65" spans="1:8" ht="20.100000000000001" customHeight="1">
      <c r="A65" s="5" t="s">
        <v>1218</v>
      </c>
      <c r="B65" s="37">
        <v>519614</v>
      </c>
      <c r="C65" s="37">
        <v>521536</v>
      </c>
      <c r="D65" s="23"/>
      <c r="E65" s="5" t="s">
        <v>1219</v>
      </c>
      <c r="F65" s="37"/>
      <c r="G65" s="37"/>
      <c r="H65" s="23"/>
    </row>
    <row r="66" spans="1:8" ht="20.100000000000001" customHeight="1">
      <c r="A66" s="5" t="s">
        <v>1220</v>
      </c>
      <c r="B66" s="37">
        <v>0</v>
      </c>
      <c r="C66" s="37">
        <v>0</v>
      </c>
      <c r="D66" s="23"/>
      <c r="E66" s="5" t="s">
        <v>1221</v>
      </c>
      <c r="F66" s="37"/>
      <c r="G66" s="37"/>
      <c r="H66" s="23"/>
    </row>
    <row r="67" spans="1:8" ht="20.100000000000001" customHeight="1">
      <c r="A67" s="56" t="s">
        <v>1094</v>
      </c>
      <c r="B67" s="37">
        <v>645196</v>
      </c>
      <c r="C67" s="37">
        <v>184296</v>
      </c>
      <c r="D67" s="46"/>
      <c r="E67" s="56" t="s">
        <v>1222</v>
      </c>
      <c r="F67" s="37">
        <v>1490485</v>
      </c>
      <c r="G67" s="37">
        <v>1405495</v>
      </c>
      <c r="H67" s="46"/>
    </row>
    <row r="68" spans="1:8" ht="20.100000000000001" customHeight="1">
      <c r="A68" s="56" t="s">
        <v>1095</v>
      </c>
      <c r="B68" s="37">
        <v>13769</v>
      </c>
      <c r="C68" s="37">
        <v>124</v>
      </c>
      <c r="D68" s="46"/>
      <c r="E68" s="56" t="s">
        <v>1223</v>
      </c>
      <c r="F68" s="37">
        <v>287059</v>
      </c>
      <c r="G68" s="37">
        <v>234983</v>
      </c>
      <c r="H68" s="46"/>
    </row>
    <row r="69" spans="1:8" ht="20.100000000000001" customHeight="1">
      <c r="A69" s="5" t="s">
        <v>1224</v>
      </c>
      <c r="B69" s="37">
        <v>1844</v>
      </c>
      <c r="C69" s="37">
        <v>0</v>
      </c>
      <c r="D69" s="23"/>
      <c r="E69" s="11" t="s">
        <v>1225</v>
      </c>
      <c r="F69" s="37">
        <v>434540</v>
      </c>
      <c r="G69" s="37">
        <v>377281</v>
      </c>
      <c r="H69" s="46"/>
    </row>
    <row r="70" spans="1:8" ht="20.100000000000001" customHeight="1">
      <c r="A70" s="11" t="s">
        <v>1226</v>
      </c>
      <c r="B70" s="37">
        <v>7243000</v>
      </c>
      <c r="C70" s="37">
        <v>1360000</v>
      </c>
      <c r="D70" s="46"/>
      <c r="E70" s="11" t="s">
        <v>1227</v>
      </c>
      <c r="F70" s="37">
        <v>0</v>
      </c>
      <c r="G70" s="37"/>
      <c r="H70" s="46"/>
    </row>
    <row r="71" spans="1:8" ht="20.100000000000001" customHeight="1">
      <c r="A71" s="11" t="s">
        <v>1228</v>
      </c>
      <c r="B71" s="37"/>
      <c r="C71" s="37"/>
      <c r="D71" s="46"/>
      <c r="E71" s="10"/>
      <c r="F71" s="50"/>
      <c r="G71" s="50"/>
      <c r="H71" s="23"/>
    </row>
    <row r="72" spans="1:8" ht="20.100000000000001" customHeight="1">
      <c r="A72" s="10"/>
      <c r="B72" s="37"/>
      <c r="C72" s="37"/>
      <c r="D72" s="23"/>
      <c r="E72" s="10"/>
      <c r="F72" s="50"/>
      <c r="G72" s="50"/>
      <c r="H72" s="23"/>
    </row>
    <row r="73" spans="1:8" ht="20.100000000000001" customHeight="1">
      <c r="A73" s="4" t="s">
        <v>1110</v>
      </c>
      <c r="B73" s="54">
        <f>SUM(B62:B63)</f>
        <v>13725882</v>
      </c>
      <c r="C73" s="54">
        <f>SUM(C62:C63)</f>
        <v>8793766</v>
      </c>
      <c r="D73" s="55"/>
      <c r="E73" s="4" t="s">
        <v>1111</v>
      </c>
      <c r="F73" s="54">
        <f>SUM(F62,F63)</f>
        <v>13725882</v>
      </c>
      <c r="G73" s="54">
        <f>SUM(G62,G63)</f>
        <v>8793766</v>
      </c>
      <c r="H73" s="55"/>
    </row>
    <row r="74" spans="1:8">
      <c r="F74" s="170"/>
      <c r="G74" s="170"/>
    </row>
  </sheetData>
  <mergeCells count="3">
    <mergeCell ref="A2:H2"/>
    <mergeCell ref="A4:D4"/>
    <mergeCell ref="E4:H4"/>
  </mergeCells>
  <phoneticPr fontId="2" type="noConversion"/>
  <printOptions horizontalCentered="1"/>
  <pageMargins left="0.47152777777777799" right="0.47152777777777799" top="0.39305555555555599" bottom="0.27500000000000002" header="0.118055555555556" footer="0.118055555555556"/>
  <pageSetup paperSize="9" scale="65" orientation="landscape"/>
</worksheet>
</file>

<file path=xl/worksheets/sheet13.xml><?xml version="1.0" encoding="utf-8"?>
<worksheet xmlns="http://schemas.openxmlformats.org/spreadsheetml/2006/main" xmlns:r="http://schemas.openxmlformats.org/officeDocument/2006/relationships">
  <sheetPr>
    <pageSetUpPr autoPageBreaks="0"/>
  </sheetPr>
  <dimension ref="A1:D249"/>
  <sheetViews>
    <sheetView showGridLines="0" showZeros="0" zoomScale="90" zoomScaleNormal="90" workbookViewId="0">
      <pane ySplit="5" topLeftCell="A243" activePane="bottomLeft" state="frozen"/>
      <selection activeCell="C38" sqref="C38"/>
      <selection pane="bottomLeft" activeCell="B238" sqref="B238"/>
    </sheetView>
  </sheetViews>
  <sheetFormatPr defaultRowHeight="14.25"/>
  <cols>
    <col min="1" max="1" width="51" style="60" customWidth="1"/>
    <col min="2" max="2" width="16" style="58" bestFit="1" customWidth="1"/>
    <col min="3" max="3" width="62.25" style="59" customWidth="1"/>
    <col min="4" max="4" width="15.625" style="359" customWidth="1"/>
    <col min="5" max="16384" width="9" style="60"/>
  </cols>
  <sheetData>
    <row r="1" spans="1:4">
      <c r="A1" s="57" t="s">
        <v>1229</v>
      </c>
    </row>
    <row r="2" spans="1:4" ht="18" customHeight="1">
      <c r="A2" s="420" t="s">
        <v>1230</v>
      </c>
      <c r="B2" s="420"/>
      <c r="C2" s="420"/>
      <c r="D2" s="420"/>
    </row>
    <row r="3" spans="1:4" ht="14.25" customHeight="1">
      <c r="A3" s="57"/>
      <c r="D3" s="359" t="s">
        <v>32</v>
      </c>
    </row>
    <row r="4" spans="1:4" ht="31.5" customHeight="1">
      <c r="A4" s="421" t="s">
        <v>1150</v>
      </c>
      <c r="B4" s="422"/>
      <c r="C4" s="421" t="s">
        <v>1151</v>
      </c>
      <c r="D4" s="422"/>
    </row>
    <row r="5" spans="1:4" ht="19.5" customHeight="1">
      <c r="A5" s="61" t="s">
        <v>1231</v>
      </c>
      <c r="B5" s="61" t="s">
        <v>29</v>
      </c>
      <c r="C5" s="61" t="s">
        <v>1231</v>
      </c>
      <c r="D5" s="360" t="s">
        <v>29</v>
      </c>
    </row>
    <row r="6" spans="1:4" ht="20.100000000000001" customHeight="1">
      <c r="A6" s="62" t="s">
        <v>1152</v>
      </c>
      <c r="B6" s="354">
        <v>0</v>
      </c>
      <c r="C6" s="64" t="s">
        <v>1153</v>
      </c>
      <c r="D6" s="63">
        <f>SUM(表十一!B7,D13)</f>
        <v>7049</v>
      </c>
    </row>
    <row r="7" spans="1:4" ht="20.100000000000001" customHeight="1">
      <c r="A7" s="62" t="s">
        <v>1154</v>
      </c>
      <c r="B7" s="354">
        <v>0</v>
      </c>
      <c r="C7" s="65" t="s">
        <v>1155</v>
      </c>
    </row>
    <row r="8" spans="1:4" ht="20.100000000000001" customHeight="1">
      <c r="A8" s="62" t="s">
        <v>1156</v>
      </c>
      <c r="B8" s="354">
        <v>0</v>
      </c>
      <c r="C8" s="66" t="s">
        <v>1232</v>
      </c>
      <c r="D8" s="353">
        <v>0</v>
      </c>
    </row>
    <row r="9" spans="1:4" ht="20.100000000000001" customHeight="1">
      <c r="A9" s="62" t="s">
        <v>1158</v>
      </c>
      <c r="B9" s="356">
        <v>1500</v>
      </c>
      <c r="C9" s="66" t="s">
        <v>1233</v>
      </c>
      <c r="D9" s="353"/>
    </row>
    <row r="10" spans="1:4" ht="20.100000000000001" customHeight="1">
      <c r="A10" s="62" t="s">
        <v>1160</v>
      </c>
      <c r="B10" s="357">
        <v>2481</v>
      </c>
      <c r="C10" s="66" t="s">
        <v>1234</v>
      </c>
      <c r="D10" s="353">
        <v>0</v>
      </c>
    </row>
    <row r="11" spans="1:4" ht="20.100000000000001" customHeight="1">
      <c r="A11" s="62" t="s">
        <v>1162</v>
      </c>
      <c r="B11" s="357">
        <v>15377</v>
      </c>
      <c r="C11" s="66" t="s">
        <v>1235</v>
      </c>
      <c r="D11" s="353">
        <v>0</v>
      </c>
    </row>
    <row r="12" spans="1:4" ht="20.100000000000001" customHeight="1">
      <c r="A12" s="62" t="s">
        <v>1164</v>
      </c>
      <c r="B12" s="357">
        <v>5364328</v>
      </c>
      <c r="C12" s="66" t="s">
        <v>1236</v>
      </c>
      <c r="D12" s="37">
        <v>2538</v>
      </c>
    </row>
    <row r="13" spans="1:4" ht="20.100000000000001" customHeight="1">
      <c r="A13" s="67" t="s">
        <v>1237</v>
      </c>
      <c r="B13" s="354">
        <v>4875787</v>
      </c>
      <c r="C13" s="65" t="s">
        <v>1157</v>
      </c>
      <c r="D13" s="353">
        <v>4511</v>
      </c>
    </row>
    <row r="14" spans="1:4" ht="20.100000000000001" customHeight="1">
      <c r="A14" s="67" t="s">
        <v>1238</v>
      </c>
      <c r="B14" s="354">
        <v>28841</v>
      </c>
      <c r="C14" s="68" t="s">
        <v>1239</v>
      </c>
      <c r="D14" s="353">
        <v>450</v>
      </c>
    </row>
    <row r="15" spans="1:4" ht="20.100000000000001" customHeight="1">
      <c r="A15" s="67" t="s">
        <v>1240</v>
      </c>
      <c r="B15" s="354">
        <v>56514</v>
      </c>
      <c r="C15" s="68" t="s">
        <v>1241</v>
      </c>
      <c r="D15" s="353">
        <v>0</v>
      </c>
    </row>
    <row r="16" spans="1:4" ht="20.100000000000001" customHeight="1">
      <c r="A16" s="67" t="s">
        <v>1242</v>
      </c>
      <c r="B16" s="354"/>
      <c r="C16" s="68" t="s">
        <v>1243</v>
      </c>
      <c r="D16" s="353">
        <v>10</v>
      </c>
    </row>
    <row r="17" spans="1:4" ht="20.100000000000001" customHeight="1">
      <c r="A17" s="67" t="s">
        <v>1244</v>
      </c>
      <c r="B17" s="354">
        <v>403186</v>
      </c>
      <c r="C17" s="68" t="s">
        <v>1245</v>
      </c>
      <c r="D17" s="353">
        <v>3739</v>
      </c>
    </row>
    <row r="18" spans="1:4" ht="20.100000000000001" customHeight="1">
      <c r="A18" s="62" t="s">
        <v>1166</v>
      </c>
      <c r="B18" s="356">
        <v>0</v>
      </c>
      <c r="C18" s="68" t="s">
        <v>1246</v>
      </c>
      <c r="D18" s="353">
        <v>312</v>
      </c>
    </row>
    <row r="19" spans="1:4" ht="20.100000000000001" customHeight="1">
      <c r="A19" s="62" t="s">
        <v>1168</v>
      </c>
      <c r="B19" s="357">
        <v>112341</v>
      </c>
      <c r="C19" s="65" t="s">
        <v>1159</v>
      </c>
      <c r="D19" s="353">
        <v>0</v>
      </c>
    </row>
    <row r="20" spans="1:4" ht="20.100000000000001" customHeight="1">
      <c r="A20" s="67" t="s">
        <v>1247</v>
      </c>
      <c r="B20" s="354">
        <v>78570</v>
      </c>
      <c r="C20" s="69" t="s">
        <v>1248</v>
      </c>
      <c r="D20" s="353">
        <v>0</v>
      </c>
    </row>
    <row r="21" spans="1:4" ht="20.100000000000001" customHeight="1">
      <c r="A21" s="67" t="s">
        <v>1249</v>
      </c>
      <c r="B21" s="354">
        <v>33771</v>
      </c>
      <c r="C21" s="69" t="s">
        <v>1250</v>
      </c>
      <c r="D21" s="353">
        <v>0</v>
      </c>
    </row>
    <row r="22" spans="1:4" ht="20.100000000000001" customHeight="1">
      <c r="A22" s="62" t="s">
        <v>1170</v>
      </c>
      <c r="B22" s="357">
        <v>280632</v>
      </c>
      <c r="C22" s="64" t="s">
        <v>1161</v>
      </c>
      <c r="D22" s="63">
        <v>10911</v>
      </c>
    </row>
    <row r="23" spans="1:4" ht="20.100000000000001" customHeight="1">
      <c r="A23" s="62" t="s">
        <v>1172</v>
      </c>
      <c r="B23" s="356">
        <v>0</v>
      </c>
      <c r="C23" s="70" t="s">
        <v>1163</v>
      </c>
      <c r="D23" s="353">
        <v>10911</v>
      </c>
    </row>
    <row r="24" spans="1:4" ht="20.100000000000001" customHeight="1">
      <c r="A24" s="62" t="s">
        <v>1174</v>
      </c>
      <c r="B24" s="356">
        <v>0</v>
      </c>
      <c r="C24" s="66" t="s">
        <v>1251</v>
      </c>
      <c r="D24" s="353">
        <v>3762</v>
      </c>
    </row>
    <row r="25" spans="1:4" ht="20.100000000000001" customHeight="1">
      <c r="A25" s="62" t="s">
        <v>1176</v>
      </c>
      <c r="B25" s="357">
        <v>800000</v>
      </c>
      <c r="C25" s="66" t="s">
        <v>1252</v>
      </c>
      <c r="D25" s="353">
        <v>6115</v>
      </c>
    </row>
    <row r="26" spans="1:4" ht="20.100000000000001" customHeight="1">
      <c r="A26" s="62" t="s">
        <v>1178</v>
      </c>
      <c r="B26" s="357">
        <v>41458</v>
      </c>
      <c r="C26" s="66" t="s">
        <v>1253</v>
      </c>
      <c r="D26" s="353">
        <v>1034</v>
      </c>
    </row>
    <row r="27" spans="1:4" ht="20.100000000000001" customHeight="1">
      <c r="A27" s="62" t="s">
        <v>1180</v>
      </c>
      <c r="B27" s="357">
        <v>32879</v>
      </c>
      <c r="C27" s="70" t="s">
        <v>1165</v>
      </c>
      <c r="D27" s="353">
        <v>0</v>
      </c>
    </row>
    <row r="28" spans="1:4" ht="20.100000000000001" customHeight="1">
      <c r="A28" s="71" t="s">
        <v>1254</v>
      </c>
      <c r="B28" s="354">
        <v>21008</v>
      </c>
      <c r="C28" s="66" t="s">
        <v>1251</v>
      </c>
      <c r="D28" s="353">
        <v>0</v>
      </c>
    </row>
    <row r="29" spans="1:4" ht="20.100000000000001" customHeight="1">
      <c r="A29" s="71" t="s">
        <v>1255</v>
      </c>
      <c r="B29" s="354">
        <v>11871</v>
      </c>
      <c r="C29" s="66" t="s">
        <v>1252</v>
      </c>
      <c r="D29" s="353">
        <v>0</v>
      </c>
    </row>
    <row r="30" spans="1:4" ht="20.100000000000001" customHeight="1">
      <c r="A30" s="71" t="s">
        <v>1256</v>
      </c>
      <c r="B30" s="354">
        <v>0</v>
      </c>
      <c r="C30" s="72" t="s">
        <v>1257</v>
      </c>
      <c r="D30" s="353">
        <v>0</v>
      </c>
    </row>
    <row r="31" spans="1:4" ht="20.100000000000001" customHeight="1">
      <c r="A31" s="71" t="s">
        <v>1258</v>
      </c>
      <c r="B31" s="354">
        <v>0</v>
      </c>
      <c r="C31" s="65" t="s">
        <v>1167</v>
      </c>
      <c r="D31" s="353">
        <v>0</v>
      </c>
    </row>
    <row r="32" spans="1:4" ht="20.100000000000001" customHeight="1">
      <c r="A32" s="71" t="s">
        <v>1259</v>
      </c>
      <c r="B32" s="354">
        <v>0</v>
      </c>
      <c r="C32" s="69" t="s">
        <v>1252</v>
      </c>
      <c r="D32" s="353">
        <v>0</v>
      </c>
    </row>
    <row r="33" spans="1:4" ht="20.100000000000001" customHeight="1">
      <c r="A33" s="62" t="s">
        <v>1182</v>
      </c>
      <c r="B33" s="357">
        <v>25071</v>
      </c>
      <c r="C33" s="69" t="s">
        <v>1260</v>
      </c>
      <c r="D33" s="353">
        <v>0</v>
      </c>
    </row>
    <row r="34" spans="1:4" ht="20.100000000000001" customHeight="1">
      <c r="A34" s="73" t="s">
        <v>1184</v>
      </c>
      <c r="B34" s="357">
        <v>51743</v>
      </c>
      <c r="C34" s="64" t="s">
        <v>1169</v>
      </c>
      <c r="D34" s="63">
        <v>17192</v>
      </c>
    </row>
    <row r="35" spans="1:4" ht="20.100000000000001" customHeight="1">
      <c r="A35" s="74"/>
      <c r="B35" s="354"/>
      <c r="C35" s="62" t="s">
        <v>1171</v>
      </c>
      <c r="D35" s="353">
        <v>17192</v>
      </c>
    </row>
    <row r="36" spans="1:4" ht="20.100000000000001" customHeight="1">
      <c r="A36" s="74"/>
      <c r="B36" s="354"/>
      <c r="C36" s="76" t="s">
        <v>1261</v>
      </c>
      <c r="D36" s="353">
        <v>5785</v>
      </c>
    </row>
    <row r="37" spans="1:4" ht="20.100000000000001" customHeight="1">
      <c r="A37" s="74"/>
      <c r="B37" s="354"/>
      <c r="C37" s="76" t="s">
        <v>1262</v>
      </c>
      <c r="D37" s="353">
        <v>11407</v>
      </c>
    </row>
    <row r="38" spans="1:4" ht="20.100000000000001" customHeight="1">
      <c r="A38" s="74"/>
      <c r="B38" s="354"/>
      <c r="C38" s="76" t="s">
        <v>1263</v>
      </c>
      <c r="D38" s="353">
        <v>0</v>
      </c>
    </row>
    <row r="39" spans="1:4" ht="20.100000000000001" customHeight="1">
      <c r="A39" s="74"/>
      <c r="B39" s="354"/>
      <c r="C39" s="76" t="s">
        <v>1264</v>
      </c>
      <c r="D39" s="353">
        <v>0</v>
      </c>
    </row>
    <row r="40" spans="1:4" ht="20.100000000000001" customHeight="1">
      <c r="A40" s="71"/>
      <c r="B40" s="354"/>
      <c r="C40" s="62" t="s">
        <v>1173</v>
      </c>
      <c r="D40" s="353">
        <v>0</v>
      </c>
    </row>
    <row r="41" spans="1:4" ht="20.100000000000001" customHeight="1">
      <c r="A41" s="71"/>
      <c r="B41" s="354"/>
      <c r="C41" s="76" t="s">
        <v>1265</v>
      </c>
      <c r="D41" s="353">
        <v>0</v>
      </c>
    </row>
    <row r="42" spans="1:4" ht="20.100000000000001" customHeight="1">
      <c r="A42" s="71"/>
      <c r="B42" s="354"/>
      <c r="C42" s="76" t="s">
        <v>1266</v>
      </c>
      <c r="D42" s="353">
        <v>0</v>
      </c>
    </row>
    <row r="43" spans="1:4" ht="20.100000000000001" customHeight="1">
      <c r="A43" s="66"/>
      <c r="B43" s="354"/>
      <c r="C43" s="76" t="s">
        <v>1267</v>
      </c>
      <c r="D43" s="353">
        <v>0</v>
      </c>
    </row>
    <row r="44" spans="1:4" ht="20.100000000000001" customHeight="1">
      <c r="A44" s="66"/>
      <c r="B44" s="354"/>
      <c r="C44" s="76" t="s">
        <v>1268</v>
      </c>
      <c r="D44" s="353">
        <v>0</v>
      </c>
    </row>
    <row r="45" spans="1:4" ht="20.100000000000001" customHeight="1">
      <c r="A45" s="66"/>
      <c r="B45" s="354"/>
      <c r="C45" s="64" t="s">
        <v>1175</v>
      </c>
      <c r="D45" s="352">
        <f>SUM(D46,D59,D63,D64,D70,D74,D78,D82,D88,D91)</f>
        <v>3542411</v>
      </c>
    </row>
    <row r="46" spans="1:4" s="3" customFormat="1" ht="20.100000000000001" customHeight="1">
      <c r="A46" s="66"/>
      <c r="B46" s="75"/>
      <c r="C46" s="62" t="s">
        <v>1177</v>
      </c>
      <c r="D46" s="353">
        <v>3186408</v>
      </c>
    </row>
    <row r="47" spans="1:4" ht="20.100000000000001" customHeight="1">
      <c r="A47" s="66"/>
      <c r="B47" s="75"/>
      <c r="C47" s="72" t="s">
        <v>1269</v>
      </c>
      <c r="D47" s="353">
        <v>869896</v>
      </c>
    </row>
    <row r="48" spans="1:4" ht="20.100000000000001" customHeight="1">
      <c r="A48" s="66"/>
      <c r="B48" s="75"/>
      <c r="C48" s="72" t="s">
        <v>1270</v>
      </c>
      <c r="D48" s="353">
        <v>23507</v>
      </c>
    </row>
    <row r="49" spans="1:4" ht="20.100000000000001" customHeight="1">
      <c r="A49" s="66"/>
      <c r="B49" s="75"/>
      <c r="C49" s="72" t="s">
        <v>1271</v>
      </c>
      <c r="D49" s="353">
        <v>1340894</v>
      </c>
    </row>
    <row r="50" spans="1:4" ht="20.100000000000001" customHeight="1">
      <c r="A50" s="66"/>
      <c r="B50" s="75"/>
      <c r="C50" s="72" t="s">
        <v>1272</v>
      </c>
      <c r="D50" s="353">
        <v>74829</v>
      </c>
    </row>
    <row r="51" spans="1:4" ht="20.100000000000001" customHeight="1">
      <c r="A51" s="66"/>
      <c r="B51" s="75"/>
      <c r="C51" s="72" t="s">
        <v>1273</v>
      </c>
      <c r="D51" s="353">
        <v>6017</v>
      </c>
    </row>
    <row r="52" spans="1:4" ht="20.100000000000001" customHeight="1">
      <c r="A52" s="66"/>
      <c r="B52" s="75"/>
      <c r="C52" s="72" t="s">
        <v>1274</v>
      </c>
      <c r="D52" s="353">
        <v>5365</v>
      </c>
    </row>
    <row r="53" spans="1:4" ht="20.100000000000001" customHeight="1">
      <c r="A53" s="66"/>
      <c r="B53" s="75"/>
      <c r="C53" s="72" t="s">
        <v>1275</v>
      </c>
      <c r="D53" s="353">
        <v>4801</v>
      </c>
    </row>
    <row r="54" spans="1:4" ht="20.100000000000001" customHeight="1">
      <c r="A54" s="66"/>
      <c r="B54" s="75"/>
      <c r="C54" s="72" t="s">
        <v>1276</v>
      </c>
      <c r="D54" s="353">
        <v>2018</v>
      </c>
    </row>
    <row r="55" spans="1:4" ht="20.100000000000001" customHeight="1">
      <c r="A55" s="76"/>
      <c r="B55" s="75"/>
      <c r="C55" s="72" t="s">
        <v>1277</v>
      </c>
      <c r="D55" s="353">
        <v>22679</v>
      </c>
    </row>
    <row r="56" spans="1:4" ht="20.100000000000001" customHeight="1">
      <c r="A56" s="76"/>
      <c r="B56" s="75"/>
      <c r="C56" s="72" t="s">
        <v>1278</v>
      </c>
      <c r="D56" s="353">
        <v>10505</v>
      </c>
    </row>
    <row r="57" spans="1:4" ht="20.100000000000001" customHeight="1">
      <c r="A57" s="76"/>
      <c r="B57" s="75"/>
      <c r="C57" s="72" t="s">
        <v>908</v>
      </c>
      <c r="D57" s="353">
        <v>200</v>
      </c>
    </row>
    <row r="58" spans="1:4" ht="20.100000000000001" customHeight="1">
      <c r="A58" s="76"/>
      <c r="B58" s="75"/>
      <c r="C58" s="72" t="s">
        <v>1279</v>
      </c>
      <c r="D58" s="353">
        <v>825697</v>
      </c>
    </row>
    <row r="59" spans="1:4" ht="20.100000000000001" customHeight="1">
      <c r="A59" s="76"/>
      <c r="B59" s="75"/>
      <c r="C59" s="62" t="s">
        <v>1179</v>
      </c>
      <c r="D59" s="63">
        <v>409</v>
      </c>
    </row>
    <row r="60" spans="1:4" ht="20.100000000000001" customHeight="1">
      <c r="A60" s="76"/>
      <c r="B60" s="75"/>
      <c r="C60" s="72" t="s">
        <v>1269</v>
      </c>
      <c r="D60" s="353">
        <v>279</v>
      </c>
    </row>
    <row r="61" spans="1:4" ht="20.100000000000001" customHeight="1">
      <c r="A61" s="76"/>
      <c r="B61" s="75"/>
      <c r="C61" s="72" t="s">
        <v>1270</v>
      </c>
      <c r="D61" s="353">
        <v>130</v>
      </c>
    </row>
    <row r="62" spans="1:4" ht="20.100000000000001" customHeight="1">
      <c r="A62" s="76"/>
      <c r="B62" s="75"/>
      <c r="C62" s="72" t="s">
        <v>1280</v>
      </c>
      <c r="D62" s="353">
        <v>0</v>
      </c>
    </row>
    <row r="63" spans="1:4" ht="20.100000000000001" customHeight="1">
      <c r="A63" s="76"/>
      <c r="B63" s="75"/>
      <c r="C63" s="62" t="s">
        <v>1181</v>
      </c>
      <c r="D63" s="63">
        <v>11840</v>
      </c>
    </row>
    <row r="64" spans="1:4" ht="20.100000000000001" customHeight="1">
      <c r="A64" s="76"/>
      <c r="B64" s="75"/>
      <c r="C64" s="62" t="s">
        <v>1183</v>
      </c>
      <c r="D64" s="63">
        <v>221481</v>
      </c>
    </row>
    <row r="65" spans="1:4" ht="20.100000000000001" customHeight="1">
      <c r="A65" s="76"/>
      <c r="B65" s="75"/>
      <c r="C65" s="72" t="s">
        <v>1281</v>
      </c>
      <c r="D65" s="353">
        <v>124237</v>
      </c>
    </row>
    <row r="66" spans="1:4" ht="20.100000000000001" customHeight="1">
      <c r="A66" s="76"/>
      <c r="B66" s="77"/>
      <c r="C66" s="72" t="s">
        <v>1282</v>
      </c>
      <c r="D66" s="353">
        <v>40613</v>
      </c>
    </row>
    <row r="67" spans="1:4" ht="20.100000000000001" customHeight="1">
      <c r="A67" s="76"/>
      <c r="B67" s="75"/>
      <c r="C67" s="72" t="s">
        <v>1283</v>
      </c>
      <c r="D67" s="353">
        <v>0</v>
      </c>
    </row>
    <row r="68" spans="1:4" ht="20.100000000000001" customHeight="1">
      <c r="A68" s="76"/>
      <c r="B68" s="75"/>
      <c r="C68" s="72" t="s">
        <v>1284</v>
      </c>
      <c r="D68" s="353">
        <v>0</v>
      </c>
    </row>
    <row r="69" spans="1:4" ht="20.100000000000001" customHeight="1">
      <c r="A69" s="76"/>
      <c r="B69" s="75"/>
      <c r="C69" s="72" t="s">
        <v>1285</v>
      </c>
      <c r="D69" s="353">
        <v>56631</v>
      </c>
    </row>
    <row r="70" spans="1:4" ht="20.100000000000001" customHeight="1">
      <c r="A70" s="76"/>
      <c r="B70" s="75"/>
      <c r="C70" s="62" t="s">
        <v>1286</v>
      </c>
      <c r="D70" s="63">
        <v>32006</v>
      </c>
    </row>
    <row r="71" spans="1:4" ht="20.100000000000001" customHeight="1">
      <c r="A71" s="76"/>
      <c r="B71" s="75"/>
      <c r="C71" s="76" t="s">
        <v>1287</v>
      </c>
      <c r="D71" s="353">
        <v>7125</v>
      </c>
    </row>
    <row r="72" spans="1:4" ht="20.100000000000001" customHeight="1">
      <c r="A72" s="76"/>
      <c r="B72" s="75"/>
      <c r="C72" s="76" t="s">
        <v>1288</v>
      </c>
      <c r="D72" s="353">
        <v>50</v>
      </c>
    </row>
    <row r="73" spans="1:4" ht="20.100000000000001" customHeight="1">
      <c r="A73" s="76"/>
      <c r="B73" s="75"/>
      <c r="C73" s="76" t="s">
        <v>1289</v>
      </c>
      <c r="D73" s="353">
        <v>24831</v>
      </c>
    </row>
    <row r="74" spans="1:4" ht="20.100000000000001" customHeight="1">
      <c r="A74" s="76"/>
      <c r="B74" s="75"/>
      <c r="C74" s="78" t="s">
        <v>1186</v>
      </c>
      <c r="D74" s="353">
        <v>0</v>
      </c>
    </row>
    <row r="75" spans="1:4" ht="20.100000000000001" customHeight="1">
      <c r="A75" s="76"/>
      <c r="B75" s="75"/>
      <c r="C75" s="69" t="s">
        <v>1269</v>
      </c>
      <c r="D75" s="353">
        <v>0</v>
      </c>
    </row>
    <row r="76" spans="1:4" ht="20.100000000000001" customHeight="1">
      <c r="A76" s="76"/>
      <c r="B76" s="75"/>
      <c r="C76" s="69" t="s">
        <v>1270</v>
      </c>
      <c r="D76" s="353">
        <v>0</v>
      </c>
    </row>
    <row r="77" spans="1:4" ht="20.100000000000001" customHeight="1">
      <c r="A77" s="76"/>
      <c r="B77" s="75"/>
      <c r="C77" s="79" t="s">
        <v>1290</v>
      </c>
      <c r="D77" s="353">
        <v>0</v>
      </c>
    </row>
    <row r="78" spans="1:4" ht="20.100000000000001" customHeight="1">
      <c r="A78" s="76"/>
      <c r="B78" s="75"/>
      <c r="C78" s="78" t="s">
        <v>1187</v>
      </c>
      <c r="D78" s="63">
        <v>867</v>
      </c>
    </row>
    <row r="79" spans="1:4" ht="20.100000000000001" customHeight="1">
      <c r="A79" s="76"/>
      <c r="B79" s="75"/>
      <c r="C79" s="69" t="s">
        <v>1269</v>
      </c>
      <c r="D79" s="353">
        <v>250</v>
      </c>
    </row>
    <row r="80" spans="1:4" ht="20.100000000000001" customHeight="1">
      <c r="A80" s="76"/>
      <c r="B80" s="75"/>
      <c r="C80" s="69" t="s">
        <v>1270</v>
      </c>
      <c r="D80" s="353">
        <v>350</v>
      </c>
    </row>
    <row r="81" spans="1:4" ht="20.100000000000001" customHeight="1">
      <c r="A81" s="76"/>
      <c r="B81" s="75"/>
      <c r="C81" s="69" t="s">
        <v>1291</v>
      </c>
      <c r="D81" s="353">
        <v>267</v>
      </c>
    </row>
    <row r="82" spans="1:4" ht="20.100000000000001" customHeight="1">
      <c r="A82" s="76"/>
      <c r="B82" s="75"/>
      <c r="C82" s="78" t="s">
        <v>1188</v>
      </c>
      <c r="D82" s="63">
        <v>37100</v>
      </c>
    </row>
    <row r="83" spans="1:4" ht="20.100000000000001" customHeight="1">
      <c r="A83" s="76"/>
      <c r="B83" s="75"/>
      <c r="C83" s="69" t="s">
        <v>1281</v>
      </c>
      <c r="D83" s="353">
        <v>1100</v>
      </c>
    </row>
    <row r="84" spans="1:4" ht="20.100000000000001" customHeight="1">
      <c r="A84" s="76"/>
      <c r="B84" s="75"/>
      <c r="C84" s="69" t="s">
        <v>1282</v>
      </c>
      <c r="D84" s="353">
        <v>0</v>
      </c>
    </row>
    <row r="85" spans="1:4" ht="20.100000000000001" customHeight="1">
      <c r="A85" s="76"/>
      <c r="B85" s="75"/>
      <c r="C85" s="69" t="s">
        <v>1283</v>
      </c>
      <c r="D85" s="353">
        <v>0</v>
      </c>
    </row>
    <row r="86" spans="1:4" ht="20.100000000000001" customHeight="1">
      <c r="A86" s="76"/>
      <c r="B86" s="75"/>
      <c r="C86" s="69" t="s">
        <v>1284</v>
      </c>
      <c r="D86" s="353">
        <v>0</v>
      </c>
    </row>
    <row r="87" spans="1:4" ht="20.100000000000001" customHeight="1">
      <c r="A87" s="76"/>
      <c r="B87" s="75"/>
      <c r="C87" s="69" t="s">
        <v>1292</v>
      </c>
      <c r="D87" s="353">
        <v>36000</v>
      </c>
    </row>
    <row r="88" spans="1:4" ht="20.100000000000001" customHeight="1">
      <c r="A88" s="76"/>
      <c r="B88" s="75"/>
      <c r="C88" s="62" t="s">
        <v>1189</v>
      </c>
      <c r="D88" s="63">
        <v>1500</v>
      </c>
    </row>
    <row r="89" spans="1:4" ht="20.100000000000001" customHeight="1">
      <c r="A89" s="76"/>
      <c r="B89" s="75"/>
      <c r="C89" s="69" t="s">
        <v>1287</v>
      </c>
      <c r="D89" s="353">
        <v>400</v>
      </c>
    </row>
    <row r="90" spans="1:4" ht="20.100000000000001" customHeight="1">
      <c r="A90" s="76"/>
      <c r="B90" s="75"/>
      <c r="C90" s="69" t="s">
        <v>1293</v>
      </c>
      <c r="D90" s="353">
        <v>1100</v>
      </c>
    </row>
    <row r="91" spans="1:4" ht="20.100000000000001" customHeight="1">
      <c r="A91" s="76"/>
      <c r="B91" s="75"/>
      <c r="C91" s="80" t="s">
        <v>1190</v>
      </c>
      <c r="D91" s="63">
        <v>50800</v>
      </c>
    </row>
    <row r="92" spans="1:4" ht="20.100000000000001" customHeight="1">
      <c r="A92" s="76"/>
      <c r="B92" s="75"/>
      <c r="C92" s="69" t="s">
        <v>1269</v>
      </c>
      <c r="D92" s="353">
        <v>44429</v>
      </c>
    </row>
    <row r="93" spans="1:4" ht="20.100000000000001" customHeight="1">
      <c r="A93" s="76"/>
      <c r="B93" s="75"/>
      <c r="C93" s="69" t="s">
        <v>1270</v>
      </c>
      <c r="D93" s="353">
        <v>0</v>
      </c>
    </row>
    <row r="94" spans="1:4" ht="20.100000000000001" customHeight="1">
      <c r="A94" s="76"/>
      <c r="B94" s="75"/>
      <c r="C94" s="69" t="s">
        <v>1271</v>
      </c>
      <c r="D94" s="353">
        <v>0</v>
      </c>
    </row>
    <row r="95" spans="1:4" ht="20.100000000000001" customHeight="1">
      <c r="A95" s="76"/>
      <c r="B95" s="75"/>
      <c r="C95" s="69" t="s">
        <v>1272</v>
      </c>
      <c r="D95" s="353">
        <v>0</v>
      </c>
    </row>
    <row r="96" spans="1:4" ht="20.100000000000001" customHeight="1">
      <c r="A96" s="76"/>
      <c r="B96" s="75"/>
      <c r="C96" s="69" t="s">
        <v>1275</v>
      </c>
      <c r="D96" s="353">
        <v>0</v>
      </c>
    </row>
    <row r="97" spans="1:4" ht="20.100000000000001" customHeight="1">
      <c r="A97" s="76"/>
      <c r="B97" s="75"/>
      <c r="C97" s="69" t="s">
        <v>1277</v>
      </c>
      <c r="D97" s="353">
        <v>0</v>
      </c>
    </row>
    <row r="98" spans="1:4" ht="20.100000000000001" customHeight="1">
      <c r="A98" s="76"/>
      <c r="B98" s="75"/>
      <c r="C98" s="69" t="s">
        <v>1278</v>
      </c>
      <c r="D98" s="353">
        <v>0</v>
      </c>
    </row>
    <row r="99" spans="1:4" ht="20.100000000000001" customHeight="1">
      <c r="A99" s="76"/>
      <c r="B99" s="75"/>
      <c r="C99" s="69" t="s">
        <v>1294</v>
      </c>
      <c r="D99" s="353">
        <v>6371</v>
      </c>
    </row>
    <row r="100" spans="1:4" ht="20.100000000000001" customHeight="1">
      <c r="A100" s="76"/>
      <c r="B100" s="75"/>
      <c r="C100" s="64" t="s">
        <v>1191</v>
      </c>
      <c r="D100" s="353">
        <v>0</v>
      </c>
    </row>
    <row r="101" spans="1:4" ht="20.100000000000001" customHeight="1">
      <c r="A101" s="76"/>
      <c r="B101" s="75"/>
      <c r="C101" s="81" t="s">
        <v>1192</v>
      </c>
      <c r="D101" s="353">
        <v>0</v>
      </c>
    </row>
    <row r="102" spans="1:4" ht="20.100000000000001" customHeight="1">
      <c r="A102" s="76"/>
      <c r="B102" s="75"/>
      <c r="C102" s="72" t="s">
        <v>1252</v>
      </c>
      <c r="D102" s="353">
        <v>0</v>
      </c>
    </row>
    <row r="103" spans="1:4" ht="20.100000000000001" customHeight="1">
      <c r="A103" s="76"/>
      <c r="B103" s="75"/>
      <c r="C103" s="72" t="s">
        <v>1295</v>
      </c>
      <c r="D103" s="353">
        <v>0</v>
      </c>
    </row>
    <row r="104" spans="1:4" ht="20.100000000000001" customHeight="1">
      <c r="A104" s="76"/>
      <c r="B104" s="75"/>
      <c r="C104" s="72" t="s">
        <v>1296</v>
      </c>
      <c r="D104" s="353">
        <v>0</v>
      </c>
    </row>
    <row r="105" spans="1:4" ht="20.100000000000001" customHeight="1">
      <c r="A105" s="76"/>
      <c r="B105" s="75"/>
      <c r="C105" s="72" t="s">
        <v>1297</v>
      </c>
      <c r="D105" s="353">
        <v>0</v>
      </c>
    </row>
    <row r="106" spans="1:4" ht="20.100000000000001" customHeight="1">
      <c r="A106" s="76"/>
      <c r="B106" s="75"/>
      <c r="C106" s="82" t="s">
        <v>1193</v>
      </c>
      <c r="D106" s="353">
        <v>0</v>
      </c>
    </row>
    <row r="107" spans="1:4" ht="20.100000000000001" customHeight="1">
      <c r="A107" s="76"/>
      <c r="B107" s="75"/>
      <c r="C107" s="72" t="s">
        <v>1252</v>
      </c>
      <c r="D107" s="353">
        <v>0</v>
      </c>
    </row>
    <row r="108" spans="1:4" ht="20.100000000000001" customHeight="1">
      <c r="A108" s="76"/>
      <c r="B108" s="75"/>
      <c r="C108" s="72" t="s">
        <v>1295</v>
      </c>
      <c r="D108" s="353">
        <v>0</v>
      </c>
    </row>
    <row r="109" spans="1:4" ht="20.100000000000001" customHeight="1">
      <c r="A109" s="76"/>
      <c r="B109" s="75"/>
      <c r="C109" s="72" t="s">
        <v>1298</v>
      </c>
      <c r="D109" s="353">
        <v>0</v>
      </c>
    </row>
    <row r="110" spans="1:4" ht="20.100000000000001" customHeight="1">
      <c r="A110" s="76"/>
      <c r="B110" s="75"/>
      <c r="C110" s="72" t="s">
        <v>1299</v>
      </c>
      <c r="D110" s="353">
        <v>0</v>
      </c>
    </row>
    <row r="111" spans="1:4" ht="20.100000000000001" customHeight="1">
      <c r="A111" s="76"/>
      <c r="B111" s="75"/>
      <c r="C111" s="82" t="s">
        <v>1194</v>
      </c>
      <c r="D111" s="353">
        <v>0</v>
      </c>
    </row>
    <row r="112" spans="1:4" ht="20.100000000000001" customHeight="1">
      <c r="A112" s="76"/>
      <c r="B112" s="75"/>
      <c r="C112" s="72" t="s">
        <v>700</v>
      </c>
      <c r="D112" s="353">
        <v>0</v>
      </c>
    </row>
    <row r="113" spans="1:4" ht="20.100000000000001" customHeight="1">
      <c r="A113" s="76"/>
      <c r="B113" s="75"/>
      <c r="C113" s="72" t="s">
        <v>1300</v>
      </c>
      <c r="D113" s="353">
        <v>0</v>
      </c>
    </row>
    <row r="114" spans="1:4" ht="20.100000000000001" customHeight="1">
      <c r="A114" s="76"/>
      <c r="B114" s="75"/>
      <c r="C114" s="72" t="s">
        <v>1301</v>
      </c>
      <c r="D114" s="353">
        <v>0</v>
      </c>
    </row>
    <row r="115" spans="1:4" ht="20.100000000000001" customHeight="1">
      <c r="A115" s="76"/>
      <c r="B115" s="75"/>
      <c r="C115" s="72" t="s">
        <v>1302</v>
      </c>
      <c r="D115" s="353">
        <v>0</v>
      </c>
    </row>
    <row r="116" spans="1:4" ht="20.100000000000001" customHeight="1">
      <c r="A116" s="76"/>
      <c r="B116" s="75"/>
      <c r="C116" s="83" t="s">
        <v>1197</v>
      </c>
      <c r="D116" s="63">
        <f>SUM(D122,D148,D160)</f>
        <v>1126213</v>
      </c>
    </row>
    <row r="117" spans="1:4" ht="20.100000000000001" customHeight="1">
      <c r="A117" s="76"/>
      <c r="B117" s="75"/>
      <c r="C117" s="82" t="s">
        <v>1198</v>
      </c>
      <c r="D117" s="353">
        <v>0</v>
      </c>
    </row>
    <row r="118" spans="1:4" ht="20.100000000000001" customHeight="1">
      <c r="A118" s="76"/>
      <c r="B118" s="75"/>
      <c r="C118" s="72" t="s">
        <v>733</v>
      </c>
      <c r="D118" s="353">
        <v>0</v>
      </c>
    </row>
    <row r="119" spans="1:4" ht="20.100000000000001" customHeight="1">
      <c r="A119" s="76"/>
      <c r="B119" s="75"/>
      <c r="C119" s="72" t="s">
        <v>734</v>
      </c>
      <c r="D119" s="353">
        <v>0</v>
      </c>
    </row>
    <row r="120" spans="1:4" ht="20.100000000000001" customHeight="1">
      <c r="A120" s="76"/>
      <c r="B120" s="75"/>
      <c r="C120" s="72" t="s">
        <v>1303</v>
      </c>
      <c r="D120" s="353">
        <v>0</v>
      </c>
    </row>
    <row r="121" spans="1:4" ht="20.100000000000001" customHeight="1">
      <c r="A121" s="76"/>
      <c r="B121" s="75"/>
      <c r="C121" s="72" t="s">
        <v>1304</v>
      </c>
      <c r="D121" s="353">
        <v>0</v>
      </c>
    </row>
    <row r="122" spans="1:4" ht="20.100000000000001" customHeight="1">
      <c r="A122" s="76"/>
      <c r="B122" s="75"/>
      <c r="C122" s="82" t="s">
        <v>1199</v>
      </c>
      <c r="D122" s="364">
        <v>639360</v>
      </c>
    </row>
    <row r="123" spans="1:4" ht="20.100000000000001" customHeight="1">
      <c r="A123" s="76"/>
      <c r="B123" s="75"/>
      <c r="C123" s="72" t="s">
        <v>1303</v>
      </c>
      <c r="D123" s="353">
        <v>200000</v>
      </c>
    </row>
    <row r="124" spans="1:4" ht="20.100000000000001" customHeight="1">
      <c r="A124" s="76"/>
      <c r="B124" s="75"/>
      <c r="C124" s="72" t="s">
        <v>1305</v>
      </c>
      <c r="D124" s="353">
        <v>69530</v>
      </c>
    </row>
    <row r="125" spans="1:4" ht="20.100000000000001" customHeight="1">
      <c r="A125" s="76"/>
      <c r="B125" s="75"/>
      <c r="C125" s="72" t="s">
        <v>1306</v>
      </c>
      <c r="D125" s="353">
        <v>0</v>
      </c>
    </row>
    <row r="126" spans="1:4" ht="20.100000000000001" customHeight="1">
      <c r="A126" s="76"/>
      <c r="B126" s="75"/>
      <c r="C126" s="72" t="s">
        <v>1307</v>
      </c>
      <c r="D126" s="63">
        <v>369830</v>
      </c>
    </row>
    <row r="127" spans="1:4" ht="20.100000000000001" customHeight="1">
      <c r="A127" s="76"/>
      <c r="B127" s="75"/>
      <c r="C127" s="82" t="s">
        <v>1200</v>
      </c>
      <c r="D127" s="353">
        <v>0</v>
      </c>
    </row>
    <row r="128" spans="1:4" ht="20.100000000000001" customHeight="1">
      <c r="A128" s="76"/>
      <c r="B128" s="75"/>
      <c r="C128" s="72" t="s">
        <v>740</v>
      </c>
      <c r="D128" s="353">
        <v>0</v>
      </c>
    </row>
    <row r="129" spans="1:4" ht="20.100000000000001" customHeight="1">
      <c r="A129" s="76"/>
      <c r="B129" s="75"/>
      <c r="C129" s="72" t="s">
        <v>1308</v>
      </c>
      <c r="D129" s="353">
        <v>0</v>
      </c>
    </row>
    <row r="130" spans="1:4" ht="20.100000000000001" customHeight="1">
      <c r="A130" s="76"/>
      <c r="B130" s="75"/>
      <c r="C130" s="72" t="s">
        <v>1309</v>
      </c>
      <c r="D130" s="353">
        <v>0</v>
      </c>
    </row>
    <row r="131" spans="1:4" ht="20.100000000000001" customHeight="1">
      <c r="A131" s="76"/>
      <c r="B131" s="75"/>
      <c r="C131" s="72" t="s">
        <v>1310</v>
      </c>
      <c r="D131" s="353">
        <v>0</v>
      </c>
    </row>
    <row r="132" spans="1:4" ht="20.100000000000001" customHeight="1">
      <c r="A132" s="76"/>
      <c r="B132" s="75"/>
      <c r="C132" s="82" t="s">
        <v>1201</v>
      </c>
      <c r="D132" s="353">
        <v>0</v>
      </c>
    </row>
    <row r="133" spans="1:4" ht="20.100000000000001" customHeight="1">
      <c r="A133" s="76"/>
      <c r="B133" s="75"/>
      <c r="C133" s="72" t="s">
        <v>1311</v>
      </c>
      <c r="D133" s="353">
        <v>0</v>
      </c>
    </row>
    <row r="134" spans="1:4" ht="20.100000000000001" customHeight="1">
      <c r="A134" s="76"/>
      <c r="B134" s="75"/>
      <c r="C134" s="72" t="s">
        <v>1312</v>
      </c>
      <c r="D134" s="353">
        <v>0</v>
      </c>
    </row>
    <row r="135" spans="1:4" ht="20.100000000000001" customHeight="1">
      <c r="A135" s="76"/>
      <c r="B135" s="75"/>
      <c r="C135" s="72" t="s">
        <v>1313</v>
      </c>
      <c r="D135" s="353">
        <v>0</v>
      </c>
    </row>
    <row r="136" spans="1:4" ht="20.100000000000001" customHeight="1">
      <c r="A136" s="76"/>
      <c r="B136" s="75"/>
      <c r="C136" s="72" t="s">
        <v>1314</v>
      </c>
      <c r="D136" s="353">
        <v>0</v>
      </c>
    </row>
    <row r="137" spans="1:4" ht="20.100000000000001" customHeight="1">
      <c r="A137" s="76"/>
      <c r="B137" s="75"/>
      <c r="C137" s="72" t="s">
        <v>1315</v>
      </c>
      <c r="D137" s="353">
        <v>0</v>
      </c>
    </row>
    <row r="138" spans="1:4" ht="20.100000000000001" customHeight="1">
      <c r="A138" s="76"/>
      <c r="B138" s="75"/>
      <c r="C138" s="72" t="s">
        <v>1316</v>
      </c>
      <c r="D138" s="353">
        <v>0</v>
      </c>
    </row>
    <row r="139" spans="1:4" ht="20.100000000000001" customHeight="1">
      <c r="A139" s="76"/>
      <c r="B139" s="75"/>
      <c r="C139" s="72" t="s">
        <v>1317</v>
      </c>
      <c r="D139" s="353">
        <v>0</v>
      </c>
    </row>
    <row r="140" spans="1:4" ht="20.100000000000001" customHeight="1">
      <c r="A140" s="76"/>
      <c r="B140" s="75"/>
      <c r="C140" s="72" t="s">
        <v>1318</v>
      </c>
      <c r="D140" s="353">
        <v>0</v>
      </c>
    </row>
    <row r="141" spans="1:4" ht="20.100000000000001" customHeight="1">
      <c r="A141" s="76"/>
      <c r="B141" s="75"/>
      <c r="C141" s="82" t="s">
        <v>1202</v>
      </c>
      <c r="D141" s="353">
        <v>0</v>
      </c>
    </row>
    <row r="142" spans="1:4" ht="20.100000000000001" customHeight="1">
      <c r="A142" s="76"/>
      <c r="B142" s="75"/>
      <c r="C142" s="72" t="s">
        <v>1319</v>
      </c>
      <c r="D142" s="353">
        <v>0</v>
      </c>
    </row>
    <row r="143" spans="1:4" ht="20.100000000000001" customHeight="1">
      <c r="A143" s="76"/>
      <c r="B143" s="75"/>
      <c r="C143" s="72" t="s">
        <v>1320</v>
      </c>
      <c r="D143" s="353">
        <v>0</v>
      </c>
    </row>
    <row r="144" spans="1:4" ht="20.100000000000001" customHeight="1">
      <c r="A144" s="76"/>
      <c r="B144" s="75"/>
      <c r="C144" s="72" t="s">
        <v>1321</v>
      </c>
      <c r="D144" s="353">
        <v>0</v>
      </c>
    </row>
    <row r="145" spans="1:4" ht="20.100000000000001" customHeight="1">
      <c r="A145" s="76"/>
      <c r="B145" s="75"/>
      <c r="C145" s="72" t="s">
        <v>1322</v>
      </c>
      <c r="D145" s="353">
        <v>0</v>
      </c>
    </row>
    <row r="146" spans="1:4" ht="20.100000000000001" customHeight="1">
      <c r="A146" s="76"/>
      <c r="B146" s="75"/>
      <c r="C146" s="72" t="s">
        <v>1323</v>
      </c>
      <c r="D146" s="353">
        <v>0</v>
      </c>
    </row>
    <row r="147" spans="1:4" ht="20.100000000000001" customHeight="1">
      <c r="A147" s="76"/>
      <c r="B147" s="75"/>
      <c r="C147" s="72" t="s">
        <v>1324</v>
      </c>
      <c r="D147" s="353">
        <v>0</v>
      </c>
    </row>
    <row r="148" spans="1:4" ht="20.100000000000001" customHeight="1">
      <c r="A148" s="76"/>
      <c r="B148" s="75"/>
      <c r="C148" s="82" t="s">
        <v>1203</v>
      </c>
      <c r="D148" s="358">
        <v>411853</v>
      </c>
    </row>
    <row r="149" spans="1:4" ht="20.100000000000001" customHeight="1">
      <c r="A149" s="76"/>
      <c r="B149" s="75"/>
      <c r="C149" s="72" t="s">
        <v>1325</v>
      </c>
      <c r="D149" s="353">
        <v>0</v>
      </c>
    </row>
    <row r="150" spans="1:4" ht="20.100000000000001" customHeight="1">
      <c r="A150" s="76"/>
      <c r="B150" s="75"/>
      <c r="C150" s="72" t="s">
        <v>761</v>
      </c>
      <c r="D150" s="353">
        <v>0</v>
      </c>
    </row>
    <row r="151" spans="1:4" ht="20.100000000000001" customHeight="1">
      <c r="A151" s="76"/>
      <c r="B151" s="75"/>
      <c r="C151" s="72" t="s">
        <v>1326</v>
      </c>
      <c r="D151" s="353">
        <v>0</v>
      </c>
    </row>
    <row r="152" spans="1:4" ht="20.100000000000001" customHeight="1">
      <c r="A152" s="76"/>
      <c r="B152" s="75"/>
      <c r="C152" s="72" t="s">
        <v>1327</v>
      </c>
      <c r="D152" s="37">
        <v>411853</v>
      </c>
    </row>
    <row r="153" spans="1:4" ht="20.100000000000001" customHeight="1">
      <c r="A153" s="76"/>
      <c r="B153" s="75"/>
      <c r="C153" s="72" t="s">
        <v>1328</v>
      </c>
      <c r="D153" s="353">
        <v>0</v>
      </c>
    </row>
    <row r="154" spans="1:4" ht="20.100000000000001" customHeight="1">
      <c r="A154" s="76"/>
      <c r="B154" s="75"/>
      <c r="C154" s="72" t="s">
        <v>1329</v>
      </c>
      <c r="D154" s="353">
        <v>0</v>
      </c>
    </row>
    <row r="155" spans="1:4" ht="20.100000000000001" customHeight="1">
      <c r="A155" s="76"/>
      <c r="B155" s="75"/>
      <c r="C155" s="72" t="s">
        <v>1330</v>
      </c>
      <c r="D155" s="353">
        <v>0</v>
      </c>
    </row>
    <row r="156" spans="1:4" ht="20.100000000000001" customHeight="1">
      <c r="A156" s="76"/>
      <c r="B156" s="75"/>
      <c r="C156" s="72" t="s">
        <v>1331</v>
      </c>
      <c r="D156" s="353">
        <v>0</v>
      </c>
    </row>
    <row r="157" spans="1:4" ht="20.100000000000001" customHeight="1">
      <c r="A157" s="76"/>
      <c r="B157" s="75"/>
      <c r="C157" s="82" t="s">
        <v>1204</v>
      </c>
      <c r="D157" s="353">
        <v>0</v>
      </c>
    </row>
    <row r="158" spans="1:4" ht="20.100000000000001" customHeight="1">
      <c r="A158" s="76"/>
      <c r="B158" s="75"/>
      <c r="C158" s="69" t="s">
        <v>733</v>
      </c>
      <c r="D158" s="353">
        <v>0</v>
      </c>
    </row>
    <row r="159" spans="1:4" ht="20.100000000000001" customHeight="1">
      <c r="A159" s="76"/>
      <c r="B159" s="75"/>
      <c r="C159" s="69" t="s">
        <v>1332</v>
      </c>
      <c r="D159" s="353">
        <v>0</v>
      </c>
    </row>
    <row r="160" spans="1:4" ht="20.100000000000001" customHeight="1">
      <c r="A160" s="76"/>
      <c r="B160" s="75"/>
      <c r="C160" s="82" t="s">
        <v>1205</v>
      </c>
      <c r="D160" s="358">
        <v>75000</v>
      </c>
    </row>
    <row r="161" spans="1:4" ht="20.100000000000001" customHeight="1">
      <c r="A161" s="76"/>
      <c r="B161" s="75"/>
      <c r="C161" s="69" t="s">
        <v>733</v>
      </c>
      <c r="D161" s="353">
        <v>0</v>
      </c>
    </row>
    <row r="162" spans="1:4" ht="20.100000000000001" customHeight="1">
      <c r="A162" s="76"/>
      <c r="B162" s="75"/>
      <c r="C162" s="69" t="s">
        <v>1333</v>
      </c>
      <c r="D162" s="37">
        <v>75000</v>
      </c>
    </row>
    <row r="163" spans="1:4" ht="20.100000000000001" customHeight="1">
      <c r="A163" s="76"/>
      <c r="B163" s="75"/>
      <c r="C163" s="82" t="s">
        <v>1206</v>
      </c>
      <c r="D163" s="353">
        <v>0</v>
      </c>
    </row>
    <row r="164" spans="1:4" ht="20.100000000000001" customHeight="1">
      <c r="A164" s="76"/>
      <c r="B164" s="75"/>
      <c r="C164" s="82" t="s">
        <v>1207</v>
      </c>
      <c r="D164" s="353">
        <v>0</v>
      </c>
    </row>
    <row r="165" spans="1:4" ht="20.100000000000001" customHeight="1">
      <c r="A165" s="76"/>
      <c r="B165" s="75"/>
      <c r="C165" s="69" t="s">
        <v>740</v>
      </c>
      <c r="D165" s="353">
        <v>0</v>
      </c>
    </row>
    <row r="166" spans="1:4" ht="20.100000000000001" customHeight="1">
      <c r="A166" s="76"/>
      <c r="B166" s="75"/>
      <c r="C166" s="69" t="s">
        <v>1309</v>
      </c>
      <c r="D166" s="353">
        <v>0</v>
      </c>
    </row>
    <row r="167" spans="1:4" ht="20.100000000000001" customHeight="1">
      <c r="A167" s="76"/>
      <c r="B167" s="75"/>
      <c r="C167" s="69" t="s">
        <v>1334</v>
      </c>
      <c r="D167" s="353">
        <v>0</v>
      </c>
    </row>
    <row r="168" spans="1:4" ht="20.100000000000001" customHeight="1">
      <c r="A168" s="76"/>
      <c r="B168" s="75"/>
      <c r="C168" s="83" t="s">
        <v>1208</v>
      </c>
      <c r="D168" s="353">
        <v>0</v>
      </c>
    </row>
    <row r="169" spans="1:4" ht="20.100000000000001" customHeight="1">
      <c r="A169" s="76"/>
      <c r="B169" s="75"/>
      <c r="C169" s="82" t="s">
        <v>1209</v>
      </c>
      <c r="D169" s="353">
        <v>0</v>
      </c>
    </row>
    <row r="170" spans="1:4" ht="20.100000000000001" customHeight="1">
      <c r="A170" s="76"/>
      <c r="B170" s="75"/>
      <c r="C170" s="72" t="s">
        <v>1335</v>
      </c>
      <c r="D170" s="353">
        <v>0</v>
      </c>
    </row>
    <row r="171" spans="1:4" ht="20.100000000000001" customHeight="1">
      <c r="A171" s="76"/>
      <c r="B171" s="75"/>
      <c r="C171" s="72" t="s">
        <v>1336</v>
      </c>
      <c r="D171" s="353">
        <v>0</v>
      </c>
    </row>
    <row r="172" spans="1:4" ht="20.100000000000001" customHeight="1">
      <c r="A172" s="76"/>
      <c r="B172" s="75"/>
      <c r="C172" s="83" t="s">
        <v>1210</v>
      </c>
      <c r="D172" s="63">
        <f>SUM(D173,D177,D186)</f>
        <v>1355773</v>
      </c>
    </row>
    <row r="173" spans="1:4" ht="20.100000000000001" customHeight="1">
      <c r="A173" s="76"/>
      <c r="B173" s="75"/>
      <c r="C173" s="81" t="s">
        <v>1211</v>
      </c>
      <c r="D173" s="358">
        <v>1122166</v>
      </c>
    </row>
    <row r="174" spans="1:4" ht="20.100000000000001" customHeight="1">
      <c r="A174" s="76"/>
      <c r="B174" s="75"/>
      <c r="C174" s="72" t="s">
        <v>1337</v>
      </c>
      <c r="D174" s="353">
        <v>95682</v>
      </c>
    </row>
    <row r="175" spans="1:4" ht="20.100000000000001" customHeight="1">
      <c r="A175" s="76"/>
      <c r="B175" s="75"/>
      <c r="C175" s="72" t="s">
        <v>1338</v>
      </c>
      <c r="D175" s="353">
        <v>966984</v>
      </c>
    </row>
    <row r="176" spans="1:4" ht="20.100000000000001" customHeight="1">
      <c r="A176" s="76"/>
      <c r="B176" s="75"/>
      <c r="C176" s="72" t="s">
        <v>1339</v>
      </c>
      <c r="D176" s="353">
        <v>59500</v>
      </c>
    </row>
    <row r="177" spans="1:4" ht="20.100000000000001" customHeight="1">
      <c r="A177" s="76"/>
      <c r="B177" s="75"/>
      <c r="C177" s="82" t="s">
        <v>1212</v>
      </c>
      <c r="D177" s="358">
        <v>30653</v>
      </c>
    </row>
    <row r="178" spans="1:4" ht="20.100000000000001" customHeight="1">
      <c r="A178" s="76"/>
      <c r="B178" s="75"/>
      <c r="C178" s="72" t="s">
        <v>1340</v>
      </c>
      <c r="D178" s="353">
        <v>3053</v>
      </c>
    </row>
    <row r="179" spans="1:4" ht="20.100000000000001" customHeight="1">
      <c r="A179" s="76"/>
      <c r="B179" s="75"/>
      <c r="C179" s="72" t="s">
        <v>1341</v>
      </c>
      <c r="D179" s="353">
        <v>0</v>
      </c>
    </row>
    <row r="180" spans="1:4" ht="20.100000000000001" customHeight="1">
      <c r="A180" s="76"/>
      <c r="B180" s="75"/>
      <c r="C180" s="72" t="s">
        <v>1342</v>
      </c>
      <c r="D180" s="353">
        <v>1736</v>
      </c>
    </row>
    <row r="181" spans="1:4" ht="20.100000000000001" customHeight="1">
      <c r="A181" s="76"/>
      <c r="B181" s="75"/>
      <c r="C181" s="72" t="s">
        <v>1343</v>
      </c>
      <c r="D181" s="353">
        <v>0</v>
      </c>
    </row>
    <row r="182" spans="1:4" ht="20.100000000000001" customHeight="1">
      <c r="A182" s="76"/>
      <c r="B182" s="75"/>
      <c r="C182" s="72" t="s">
        <v>1344</v>
      </c>
      <c r="D182" s="353">
        <v>0</v>
      </c>
    </row>
    <row r="183" spans="1:4" ht="20.100000000000001" customHeight="1">
      <c r="A183" s="76"/>
      <c r="B183" s="75"/>
      <c r="C183" s="72" t="s">
        <v>1345</v>
      </c>
      <c r="D183" s="353">
        <v>0</v>
      </c>
    </row>
    <row r="184" spans="1:4" ht="20.100000000000001" customHeight="1">
      <c r="A184" s="76"/>
      <c r="B184" s="75"/>
      <c r="C184" s="72" t="s">
        <v>1346</v>
      </c>
      <c r="D184" s="353">
        <v>3598</v>
      </c>
    </row>
    <row r="185" spans="1:4" ht="20.100000000000001" customHeight="1">
      <c r="A185" s="76"/>
      <c r="B185" s="84"/>
      <c r="C185" s="72" t="s">
        <v>1347</v>
      </c>
      <c r="D185" s="353">
        <v>22266</v>
      </c>
    </row>
    <row r="186" spans="1:4" ht="20.100000000000001" customHeight="1">
      <c r="A186" s="76"/>
      <c r="B186" s="84"/>
      <c r="C186" s="82" t="s">
        <v>1213</v>
      </c>
      <c r="D186" s="63">
        <v>202954</v>
      </c>
    </row>
    <row r="187" spans="1:4" ht="20.100000000000001" customHeight="1">
      <c r="A187" s="76"/>
      <c r="B187" s="84"/>
      <c r="C187" s="72" t="s">
        <v>1348</v>
      </c>
      <c r="D187" s="353">
        <v>108206</v>
      </c>
    </row>
    <row r="188" spans="1:4" ht="20.100000000000001" customHeight="1">
      <c r="A188" s="76"/>
      <c r="B188" s="84"/>
      <c r="C188" s="72" t="s">
        <v>1349</v>
      </c>
      <c r="D188" s="353">
        <v>62381</v>
      </c>
    </row>
    <row r="189" spans="1:4" ht="20.100000000000001" customHeight="1">
      <c r="A189" s="76"/>
      <c r="B189" s="84"/>
      <c r="C189" s="72" t="s">
        <v>1350</v>
      </c>
      <c r="D189" s="353">
        <v>645</v>
      </c>
    </row>
    <row r="190" spans="1:4" ht="20.100000000000001" customHeight="1">
      <c r="A190" s="76"/>
      <c r="B190" s="84"/>
      <c r="C190" s="72" t="s">
        <v>1351</v>
      </c>
      <c r="D190" s="353">
        <v>54</v>
      </c>
    </row>
    <row r="191" spans="1:4" ht="20.100000000000001" customHeight="1">
      <c r="A191" s="76"/>
      <c r="B191" s="84"/>
      <c r="C191" s="72" t="s">
        <v>1352</v>
      </c>
      <c r="D191" s="353">
        <v>6372</v>
      </c>
    </row>
    <row r="192" spans="1:4" ht="20.100000000000001" customHeight="1">
      <c r="A192" s="76"/>
      <c r="B192" s="84"/>
      <c r="C192" s="72" t="s">
        <v>1353</v>
      </c>
      <c r="D192" s="353">
        <v>1027</v>
      </c>
    </row>
    <row r="193" spans="1:4" ht="20.100000000000001" customHeight="1">
      <c r="A193" s="76"/>
      <c r="B193" s="84"/>
      <c r="C193" s="72" t="s">
        <v>1354</v>
      </c>
      <c r="D193" s="353">
        <v>405</v>
      </c>
    </row>
    <row r="194" spans="1:4" ht="20.100000000000001" customHeight="1">
      <c r="A194" s="76"/>
      <c r="B194" s="84"/>
      <c r="C194" s="72" t="s">
        <v>1355</v>
      </c>
      <c r="D194" s="353">
        <v>0</v>
      </c>
    </row>
    <row r="195" spans="1:4" ht="20.100000000000001" customHeight="1">
      <c r="A195" s="76"/>
      <c r="B195" s="84"/>
      <c r="C195" s="72" t="s">
        <v>1356</v>
      </c>
      <c r="D195" s="353">
        <v>10822</v>
      </c>
    </row>
    <row r="196" spans="1:4" ht="20.100000000000001" customHeight="1">
      <c r="A196" s="76"/>
      <c r="B196" s="84"/>
      <c r="C196" s="72" t="s">
        <v>1357</v>
      </c>
      <c r="D196" s="353">
        <f>D186-D187-D188-D189-D190-D191-D192-D193-D195</f>
        <v>13042</v>
      </c>
    </row>
    <row r="197" spans="1:4" ht="20.100000000000001" customHeight="1">
      <c r="A197" s="76"/>
      <c r="B197" s="84"/>
      <c r="C197" s="83" t="s">
        <v>1214</v>
      </c>
      <c r="D197" s="63">
        <v>714762</v>
      </c>
    </row>
    <row r="198" spans="1:4" ht="20.100000000000001" customHeight="1">
      <c r="A198" s="76"/>
      <c r="B198" s="84"/>
      <c r="C198" s="66" t="s">
        <v>1358</v>
      </c>
      <c r="D198" s="353">
        <v>0</v>
      </c>
    </row>
    <row r="199" spans="1:4" ht="20.100000000000001" customHeight="1">
      <c r="A199" s="76"/>
      <c r="B199" s="84"/>
      <c r="C199" s="66" t="s">
        <v>1359</v>
      </c>
      <c r="D199" s="353">
        <v>0</v>
      </c>
    </row>
    <row r="200" spans="1:4" ht="20.100000000000001" customHeight="1">
      <c r="A200" s="76"/>
      <c r="B200" s="84"/>
      <c r="C200" s="66" t="s">
        <v>1360</v>
      </c>
      <c r="D200" s="353">
        <v>0</v>
      </c>
    </row>
    <row r="201" spans="1:4" ht="20.100000000000001" customHeight="1">
      <c r="A201" s="76"/>
      <c r="B201" s="84"/>
      <c r="C201" s="66" t="s">
        <v>1361</v>
      </c>
      <c r="D201" s="353">
        <v>205152</v>
      </c>
    </row>
    <row r="202" spans="1:4" ht="20.100000000000001" customHeight="1">
      <c r="A202" s="76"/>
      <c r="B202" s="84"/>
      <c r="C202" s="66" t="s">
        <v>1362</v>
      </c>
      <c r="D202" s="353">
        <v>0</v>
      </c>
    </row>
    <row r="203" spans="1:4" ht="20.100000000000001" customHeight="1">
      <c r="A203" s="76"/>
      <c r="B203" s="84"/>
      <c r="C203" s="66" t="s">
        <v>1363</v>
      </c>
      <c r="D203" s="353">
        <v>0</v>
      </c>
    </row>
    <row r="204" spans="1:4" ht="20.100000000000001" customHeight="1">
      <c r="A204" s="76"/>
      <c r="B204" s="84"/>
      <c r="C204" s="66" t="s">
        <v>1364</v>
      </c>
      <c r="D204" s="353">
        <v>939</v>
      </c>
    </row>
    <row r="205" spans="1:4" ht="20.100000000000001" customHeight="1">
      <c r="A205" s="76"/>
      <c r="B205" s="84"/>
      <c r="C205" s="66" t="s">
        <v>1365</v>
      </c>
      <c r="D205" s="353">
        <v>0</v>
      </c>
    </row>
    <row r="206" spans="1:4" ht="20.100000000000001" customHeight="1">
      <c r="A206" s="76"/>
      <c r="B206" s="84"/>
      <c r="C206" s="66" t="s">
        <v>1366</v>
      </c>
      <c r="D206" s="353">
        <v>0</v>
      </c>
    </row>
    <row r="207" spans="1:4" ht="20.100000000000001" customHeight="1">
      <c r="A207" s="76"/>
      <c r="B207" s="84"/>
      <c r="C207" s="66" t="s">
        <v>1367</v>
      </c>
      <c r="D207" s="353">
        <v>0</v>
      </c>
    </row>
    <row r="208" spans="1:4" ht="20.100000000000001" customHeight="1">
      <c r="A208" s="76"/>
      <c r="B208" s="84"/>
      <c r="C208" s="66" t="s">
        <v>1368</v>
      </c>
      <c r="D208" s="353">
        <v>0</v>
      </c>
    </row>
    <row r="209" spans="1:4" ht="20.100000000000001" customHeight="1">
      <c r="A209" s="76"/>
      <c r="B209" s="84"/>
      <c r="C209" s="66" t="s">
        <v>1369</v>
      </c>
      <c r="D209" s="353">
        <v>12839</v>
      </c>
    </row>
    <row r="210" spans="1:4" ht="20.100000000000001" customHeight="1">
      <c r="A210" s="76"/>
      <c r="B210" s="84"/>
      <c r="C210" s="66" t="s">
        <v>1370</v>
      </c>
      <c r="D210" s="353">
        <v>0</v>
      </c>
    </row>
    <row r="211" spans="1:4" ht="20.100000000000001" customHeight="1">
      <c r="A211" s="76"/>
      <c r="B211" s="84"/>
      <c r="C211" s="66" t="s">
        <v>1371</v>
      </c>
      <c r="D211" s="353">
        <v>59127</v>
      </c>
    </row>
    <row r="212" spans="1:4" ht="20.100000000000001" customHeight="1">
      <c r="A212" s="76"/>
      <c r="B212" s="84"/>
      <c r="C212" s="66" t="s">
        <v>1372</v>
      </c>
      <c r="D212" s="353">
        <v>32270</v>
      </c>
    </row>
    <row r="213" spans="1:4" ht="20.100000000000001" customHeight="1">
      <c r="A213" s="76"/>
      <c r="B213" s="84"/>
      <c r="C213" s="66" t="s">
        <v>1373</v>
      </c>
      <c r="D213" s="353">
        <v>404435</v>
      </c>
    </row>
    <row r="214" spans="1:4" ht="20.100000000000001" customHeight="1">
      <c r="A214" s="76"/>
      <c r="B214" s="84"/>
      <c r="C214" s="83" t="s">
        <v>1215</v>
      </c>
      <c r="D214" s="63">
        <v>1696</v>
      </c>
    </row>
    <row r="215" spans="1:4" ht="20.100000000000001" customHeight="1">
      <c r="A215" s="76"/>
      <c r="B215" s="84"/>
      <c r="C215" s="66" t="s">
        <v>1374</v>
      </c>
      <c r="D215" s="353">
        <v>0</v>
      </c>
    </row>
    <row r="216" spans="1:4" ht="20.100000000000001" customHeight="1">
      <c r="A216" s="76"/>
      <c r="B216" s="84"/>
      <c r="C216" s="66" t="s">
        <v>1375</v>
      </c>
      <c r="D216" s="353">
        <v>0</v>
      </c>
    </row>
    <row r="217" spans="1:4" ht="20.100000000000001" customHeight="1">
      <c r="A217" s="76"/>
      <c r="B217" s="84"/>
      <c r="C217" s="66" t="s">
        <v>1376</v>
      </c>
      <c r="D217" s="353">
        <v>0</v>
      </c>
    </row>
    <row r="218" spans="1:4" ht="20.100000000000001" customHeight="1">
      <c r="A218" s="76"/>
      <c r="B218" s="84"/>
      <c r="C218" s="66" t="s">
        <v>1377</v>
      </c>
      <c r="D218" s="353">
        <v>456</v>
      </c>
    </row>
    <row r="219" spans="1:4" ht="20.100000000000001" customHeight="1">
      <c r="A219" s="76"/>
      <c r="B219" s="84"/>
      <c r="C219" s="66" t="s">
        <v>1378</v>
      </c>
      <c r="D219" s="353">
        <v>0</v>
      </c>
    </row>
    <row r="220" spans="1:4" ht="20.100000000000001" customHeight="1">
      <c r="A220" s="76"/>
      <c r="B220" s="84"/>
      <c r="C220" s="66" t="s">
        <v>1379</v>
      </c>
      <c r="D220" s="353">
        <v>7</v>
      </c>
    </row>
    <row r="221" spans="1:4" ht="20.100000000000001" customHeight="1">
      <c r="A221" s="76"/>
      <c r="B221" s="84"/>
      <c r="C221" s="66" t="s">
        <v>1380</v>
      </c>
      <c r="D221" s="353">
        <v>2</v>
      </c>
    </row>
    <row r="222" spans="1:4" ht="20.100000000000001" customHeight="1">
      <c r="A222" s="76"/>
      <c r="B222" s="84"/>
      <c r="C222" s="66" t="s">
        <v>1381</v>
      </c>
      <c r="D222" s="353">
        <v>0</v>
      </c>
    </row>
    <row r="223" spans="1:4" ht="20.100000000000001" customHeight="1">
      <c r="A223" s="76"/>
      <c r="B223" s="84"/>
      <c r="C223" s="66" t="s">
        <v>1382</v>
      </c>
      <c r="D223" s="353">
        <v>0</v>
      </c>
    </row>
    <row r="224" spans="1:4" ht="20.100000000000001" customHeight="1">
      <c r="A224" s="76"/>
      <c r="B224" s="84"/>
      <c r="C224" s="66" t="s">
        <v>1383</v>
      </c>
      <c r="D224" s="353">
        <v>0</v>
      </c>
    </row>
    <row r="225" spans="1:4" ht="20.100000000000001" customHeight="1">
      <c r="A225" s="76"/>
      <c r="B225" s="84"/>
      <c r="C225" s="66" t="s">
        <v>1384</v>
      </c>
      <c r="D225" s="353">
        <v>0</v>
      </c>
    </row>
    <row r="226" spans="1:4" ht="20.100000000000001" customHeight="1">
      <c r="A226" s="76"/>
      <c r="B226" s="84"/>
      <c r="C226" s="66" t="s">
        <v>1385</v>
      </c>
      <c r="D226" s="353">
        <v>0</v>
      </c>
    </row>
    <row r="227" spans="1:4" ht="20.100000000000001" customHeight="1">
      <c r="A227" s="76"/>
      <c r="B227" s="84"/>
      <c r="C227" s="66" t="s">
        <v>1386</v>
      </c>
      <c r="D227" s="353">
        <v>0</v>
      </c>
    </row>
    <row r="228" spans="1:4" ht="20.100000000000001" customHeight="1">
      <c r="A228" s="76"/>
      <c r="B228" s="84"/>
      <c r="C228" s="66" t="s">
        <v>1387</v>
      </c>
      <c r="D228" s="353">
        <v>124</v>
      </c>
    </row>
    <row r="229" spans="1:4" ht="20.100000000000001" customHeight="1">
      <c r="A229" s="76"/>
      <c r="B229" s="84"/>
      <c r="C229" s="66" t="s">
        <v>1388</v>
      </c>
      <c r="D229" s="353">
        <v>1040</v>
      </c>
    </row>
    <row r="230" spans="1:4" ht="20.100000000000001" customHeight="1">
      <c r="A230" s="76"/>
      <c r="B230" s="84"/>
      <c r="C230" s="66" t="s">
        <v>1389</v>
      </c>
      <c r="D230" s="353">
        <v>67</v>
      </c>
    </row>
    <row r="231" spans="1:4" ht="20.100000000000001" customHeight="1">
      <c r="A231" s="76"/>
      <c r="B231" s="84"/>
      <c r="C231" s="66"/>
      <c r="D231" s="361"/>
    </row>
    <row r="232" spans="1:4" ht="20.100000000000001" customHeight="1">
      <c r="A232" s="76"/>
      <c r="B232" s="84"/>
      <c r="C232" s="66"/>
      <c r="D232" s="361"/>
    </row>
    <row r="233" spans="1:4" ht="20.100000000000001" customHeight="1">
      <c r="A233" s="76"/>
      <c r="B233" s="84"/>
      <c r="C233" s="66"/>
      <c r="D233" s="361"/>
    </row>
    <row r="234" spans="1:4" ht="20.100000000000001" customHeight="1">
      <c r="A234" s="76"/>
      <c r="B234" s="84"/>
      <c r="C234" s="72"/>
      <c r="D234" s="361"/>
    </row>
    <row r="235" spans="1:4" ht="20.100000000000001" customHeight="1">
      <c r="A235" s="76"/>
      <c r="B235" s="84"/>
      <c r="C235" s="72"/>
      <c r="D235" s="361"/>
    </row>
    <row r="236" spans="1:4" s="3" customFormat="1" ht="20.100000000000001" customHeight="1">
      <c r="A236" s="85" t="s">
        <v>1</v>
      </c>
      <c r="B236" s="343">
        <f>SUM(B6:B12,B18,B19,B22,B23,B24,B25,B26,B27,B33,B34)</f>
        <v>6727810</v>
      </c>
      <c r="C236" s="348" t="s">
        <v>1016</v>
      </c>
      <c r="D236" s="362">
        <f>SUM(D6,D22,D34,表十一!B17,D100,D116,D168,D172,D197,D214)</f>
        <v>6776007</v>
      </c>
    </row>
    <row r="237" spans="1:4" ht="20.100000000000001" customHeight="1">
      <c r="A237" s="86" t="s">
        <v>1023</v>
      </c>
      <c r="B237" s="343">
        <v>2065956</v>
      </c>
      <c r="C237" s="343" t="s">
        <v>1024</v>
      </c>
      <c r="D237" s="362">
        <f>SUM(D238,D241,D242,D243)</f>
        <v>2017759</v>
      </c>
    </row>
    <row r="238" spans="1:4" ht="20.100000000000001" customHeight="1">
      <c r="A238" s="73" t="s">
        <v>1216</v>
      </c>
      <c r="B238" s="356">
        <v>521536</v>
      </c>
      <c r="C238" s="344" t="s">
        <v>1217</v>
      </c>
      <c r="D238" s="355"/>
    </row>
    <row r="239" spans="1:4" ht="20.100000000000001" customHeight="1">
      <c r="A239" s="71" t="s">
        <v>1218</v>
      </c>
      <c r="B239" s="356">
        <v>521536</v>
      </c>
      <c r="C239" s="345" t="s">
        <v>1219</v>
      </c>
      <c r="D239" s="355"/>
    </row>
    <row r="240" spans="1:4" ht="20.100000000000001" customHeight="1">
      <c r="A240" s="71" t="s">
        <v>1220</v>
      </c>
      <c r="B240" s="356">
        <v>0</v>
      </c>
      <c r="C240" s="345" t="s">
        <v>1221</v>
      </c>
      <c r="D240" s="355"/>
    </row>
    <row r="241" spans="1:4" ht="20.100000000000001" customHeight="1">
      <c r="A241" s="73" t="s">
        <v>1094</v>
      </c>
      <c r="B241" s="356">
        <v>184296</v>
      </c>
      <c r="C241" s="344" t="s">
        <v>1222</v>
      </c>
      <c r="D241" s="355">
        <v>1405495</v>
      </c>
    </row>
    <row r="242" spans="1:4" ht="20.100000000000001" customHeight="1">
      <c r="A242" s="73" t="s">
        <v>1095</v>
      </c>
      <c r="B242" s="356">
        <v>124</v>
      </c>
      <c r="C242" s="344" t="s">
        <v>1223</v>
      </c>
      <c r="D242" s="355">
        <v>234983</v>
      </c>
    </row>
    <row r="243" spans="1:4" ht="20.100000000000001" customHeight="1">
      <c r="A243" s="71" t="s">
        <v>1224</v>
      </c>
      <c r="B243" s="356">
        <v>0</v>
      </c>
      <c r="C243" s="346" t="s">
        <v>1225</v>
      </c>
      <c r="D243" s="355">
        <v>377281</v>
      </c>
    </row>
    <row r="244" spans="1:4" ht="20.100000000000001" customHeight="1">
      <c r="A244" s="87" t="s">
        <v>1226</v>
      </c>
      <c r="B244" s="356">
        <v>1360000</v>
      </c>
      <c r="C244" s="346" t="s">
        <v>1227</v>
      </c>
      <c r="D244" s="354"/>
    </row>
    <row r="245" spans="1:4" ht="20.100000000000001" customHeight="1">
      <c r="A245" s="87" t="s">
        <v>1228</v>
      </c>
      <c r="B245" s="356"/>
      <c r="C245" s="347"/>
      <c r="D245" s="368"/>
    </row>
    <row r="246" spans="1:4" ht="20.100000000000001" customHeight="1">
      <c r="A246" s="88"/>
      <c r="B246" s="356"/>
      <c r="C246" s="347"/>
      <c r="D246" s="368"/>
    </row>
    <row r="247" spans="1:4" ht="15.75" customHeight="1">
      <c r="A247" s="88"/>
      <c r="B247" s="367"/>
      <c r="C247" s="347"/>
      <c r="D247" s="363"/>
    </row>
    <row r="248" spans="1:4" ht="20.100000000000001" customHeight="1">
      <c r="A248" s="88"/>
      <c r="B248" s="367"/>
      <c r="C248" s="347"/>
      <c r="D248" s="363"/>
    </row>
    <row r="249" spans="1:4" ht="20.100000000000001" customHeight="1">
      <c r="A249" s="85" t="s">
        <v>1110</v>
      </c>
      <c r="B249" s="343">
        <f>SUM(B236:B237)</f>
        <v>8793766</v>
      </c>
      <c r="C249" s="342" t="s">
        <v>1111</v>
      </c>
      <c r="D249" s="362">
        <f>SUM(D236:D237)</f>
        <v>8793766</v>
      </c>
    </row>
  </sheetData>
  <mergeCells count="3">
    <mergeCell ref="A2:D2"/>
    <mergeCell ref="A4:B4"/>
    <mergeCell ref="C4:D4"/>
  </mergeCells>
  <phoneticPr fontId="2" type="noConversion"/>
  <printOptions horizontalCentered="1"/>
  <pageMargins left="0.46875" right="0.46875" top="0.58888888888888902" bottom="0.46875" header="0.30902777777777801" footer="0.30902777777777801"/>
  <pageSetup paperSize="9" scale="80" orientation="landscape"/>
</worksheet>
</file>

<file path=xl/worksheets/sheet14.xml><?xml version="1.0" encoding="utf-8"?>
<worksheet xmlns="http://schemas.openxmlformats.org/spreadsheetml/2006/main" xmlns:r="http://schemas.openxmlformats.org/officeDocument/2006/relationships">
  <sheetPr>
    <pageSetUpPr autoPageBreaks="0"/>
  </sheetPr>
  <dimension ref="A1:C23"/>
  <sheetViews>
    <sheetView showZeros="0" topLeftCell="A7" workbookViewId="0">
      <selection activeCell="B24" sqref="B24"/>
    </sheetView>
  </sheetViews>
  <sheetFormatPr defaultRowHeight="14.25"/>
  <cols>
    <col min="1" max="1" width="55.125" style="91" customWidth="1"/>
    <col min="2" max="2" width="25.75" style="91" customWidth="1"/>
    <col min="3" max="3" width="34.875" style="91" customWidth="1"/>
    <col min="4" max="16384" width="9" style="91"/>
  </cols>
  <sheetData>
    <row r="1" spans="1:3">
      <c r="A1" s="89" t="s">
        <v>1390</v>
      </c>
      <c r="B1" s="89"/>
      <c r="C1" s="90"/>
    </row>
    <row r="2" spans="1:3" ht="20.25">
      <c r="A2" s="371" t="s">
        <v>1391</v>
      </c>
      <c r="B2" s="371"/>
      <c r="C2" s="371"/>
    </row>
    <row r="3" spans="1:3">
      <c r="A3" s="92" t="s">
        <v>0</v>
      </c>
      <c r="B3" s="92"/>
      <c r="C3" s="93" t="s">
        <v>32</v>
      </c>
    </row>
    <row r="4" spans="1:3" ht="45.75" customHeight="1">
      <c r="A4" s="94"/>
      <c r="B4" s="14" t="s">
        <v>30</v>
      </c>
      <c r="C4" s="95" t="s">
        <v>29</v>
      </c>
    </row>
    <row r="5" spans="1:3" ht="20.100000000000001" customHeight="1">
      <c r="A5" s="43" t="s">
        <v>1152</v>
      </c>
      <c r="B5" s="349"/>
      <c r="C5" s="349"/>
    </row>
    <row r="6" spans="1:3" ht="20.100000000000001" customHeight="1">
      <c r="A6" s="43" t="s">
        <v>1154</v>
      </c>
      <c r="B6" s="349"/>
      <c r="C6" s="349"/>
    </row>
    <row r="7" spans="1:3" ht="20.100000000000001" customHeight="1">
      <c r="A7" s="43" t="s">
        <v>1156</v>
      </c>
      <c r="B7" s="349"/>
      <c r="C7" s="349"/>
    </row>
    <row r="8" spans="1:3" ht="20.100000000000001" customHeight="1">
      <c r="A8" s="43" t="s">
        <v>1158</v>
      </c>
      <c r="B8" s="349">
        <v>1097</v>
      </c>
      <c r="C8" s="349"/>
    </row>
    <row r="9" spans="1:3" ht="20.100000000000001" customHeight="1">
      <c r="A9" s="43" t="s">
        <v>1160</v>
      </c>
      <c r="B9" s="349">
        <v>1031</v>
      </c>
      <c r="C9" s="349">
        <v>206</v>
      </c>
    </row>
    <row r="10" spans="1:3" ht="20.100000000000001" customHeight="1">
      <c r="A10" s="43" t="s">
        <v>1162</v>
      </c>
      <c r="B10" s="349">
        <v>19076</v>
      </c>
      <c r="C10" s="349">
        <v>4000</v>
      </c>
    </row>
    <row r="11" spans="1:3" ht="20.100000000000001" customHeight="1">
      <c r="A11" s="43" t="s">
        <v>1164</v>
      </c>
      <c r="B11" s="349">
        <v>3896926</v>
      </c>
      <c r="C11" s="349">
        <v>1123531</v>
      </c>
    </row>
    <row r="12" spans="1:3" ht="20.100000000000001" customHeight="1">
      <c r="A12" s="43" t="s">
        <v>1166</v>
      </c>
      <c r="B12" s="349">
        <v>74</v>
      </c>
      <c r="C12" s="349">
        <v>0</v>
      </c>
    </row>
    <row r="13" spans="1:3" ht="20.100000000000001" customHeight="1">
      <c r="A13" s="43" t="s">
        <v>1168</v>
      </c>
      <c r="B13" s="349">
        <v>111516</v>
      </c>
      <c r="C13" s="349">
        <v>25350</v>
      </c>
    </row>
    <row r="14" spans="1:3" ht="20.100000000000001" customHeight="1">
      <c r="A14" s="43" t="s">
        <v>1170</v>
      </c>
      <c r="B14" s="349">
        <v>287501</v>
      </c>
      <c r="C14" s="349">
        <v>57600</v>
      </c>
    </row>
    <row r="15" spans="1:3" ht="20.100000000000001" customHeight="1">
      <c r="A15" s="43" t="s">
        <v>1172</v>
      </c>
      <c r="B15" s="349">
        <v>0</v>
      </c>
      <c r="C15" s="349">
        <v>0</v>
      </c>
    </row>
    <row r="16" spans="1:3" ht="20.100000000000001" customHeight="1">
      <c r="A16" s="43" t="s">
        <v>1174</v>
      </c>
      <c r="B16" s="349">
        <v>0</v>
      </c>
      <c r="C16" s="349">
        <v>0</v>
      </c>
    </row>
    <row r="17" spans="1:3" ht="20.100000000000001" customHeight="1">
      <c r="A17" s="43" t="s">
        <v>1176</v>
      </c>
      <c r="B17" s="349">
        <v>867595</v>
      </c>
      <c r="C17" s="349">
        <v>174000</v>
      </c>
    </row>
    <row r="18" spans="1:3" ht="20.100000000000001" customHeight="1">
      <c r="A18" s="43" t="s">
        <v>1178</v>
      </c>
      <c r="B18" s="349">
        <v>39866</v>
      </c>
      <c r="C18" s="349">
        <v>8000</v>
      </c>
    </row>
    <row r="19" spans="1:3" ht="20.100000000000001" customHeight="1">
      <c r="A19" s="43" t="s">
        <v>1180</v>
      </c>
      <c r="B19" s="349">
        <v>61469</v>
      </c>
      <c r="C19" s="349">
        <v>12300</v>
      </c>
    </row>
    <row r="20" spans="1:3" ht="20.100000000000001" customHeight="1">
      <c r="A20" s="43" t="s">
        <v>1182</v>
      </c>
      <c r="B20" s="349">
        <v>2535</v>
      </c>
      <c r="C20" s="349">
        <v>508</v>
      </c>
    </row>
    <row r="21" spans="1:3" ht="20.100000000000001" customHeight="1">
      <c r="A21" s="5"/>
      <c r="B21" s="350"/>
      <c r="C21" s="349">
        <v>1405495</v>
      </c>
    </row>
    <row r="22" spans="1:3" ht="20.100000000000001" customHeight="1">
      <c r="A22" s="5"/>
      <c r="B22" s="350"/>
      <c r="C22" s="349"/>
    </row>
    <row r="23" spans="1:3" ht="20.100000000000001" customHeight="1">
      <c r="A23" s="4" t="s">
        <v>1</v>
      </c>
      <c r="B23" s="351">
        <v>5288686</v>
      </c>
      <c r="C23" s="351">
        <v>1405495</v>
      </c>
    </row>
  </sheetData>
  <mergeCells count="1">
    <mergeCell ref="A2:C2"/>
  </mergeCells>
  <phoneticPr fontId="2" type="noConversion"/>
  <printOptions horizontalCentered="1" verticalCentered="1"/>
  <pageMargins left="0.70763888888888904" right="0.70763888888888904" top="0.15625" bottom="0.35416666666666702" header="0.31388888888888899" footer="0.31388888888888899"/>
  <pageSetup paperSize="9" orientation="landscape"/>
</worksheet>
</file>

<file path=xl/worksheets/sheet15.xml><?xml version="1.0" encoding="utf-8"?>
<worksheet xmlns="http://schemas.openxmlformats.org/spreadsheetml/2006/main" xmlns:r="http://schemas.openxmlformats.org/officeDocument/2006/relationships">
  <sheetPr>
    <pageSetUpPr autoPageBreaks="0"/>
  </sheetPr>
  <dimension ref="A1:I58"/>
  <sheetViews>
    <sheetView showGridLines="0" workbookViewId="0">
      <pane xSplit="1" ySplit="5" topLeftCell="B21" activePane="bottomRight" state="frozen"/>
      <selection activeCell="C38" sqref="C38"/>
      <selection pane="topRight" activeCell="C38" sqref="C38"/>
      <selection pane="bottomLeft" activeCell="C38" sqref="C38"/>
      <selection pane="bottomRight" activeCell="B47" sqref="B47"/>
    </sheetView>
  </sheetViews>
  <sheetFormatPr defaultRowHeight="14.25"/>
  <cols>
    <col min="1" max="1" width="54.25" style="97" customWidth="1"/>
    <col min="2" max="2" width="13.625" style="96" customWidth="1"/>
    <col min="3" max="3" width="19.25" style="96" customWidth="1"/>
    <col min="4" max="4" width="18.875" style="96" customWidth="1"/>
    <col min="5" max="5" width="13.375" style="96" customWidth="1"/>
    <col min="6" max="6" width="13.5" style="96" customWidth="1"/>
    <col min="7" max="7" width="14.625" style="96" customWidth="1"/>
    <col min="8" max="8" width="13.625" style="96" customWidth="1"/>
    <col min="9" max="9" width="12" style="97" bestFit="1" customWidth="1"/>
    <col min="10" max="16384" width="9" style="97"/>
  </cols>
  <sheetData>
    <row r="1" spans="1:9">
      <c r="A1" s="89" t="s">
        <v>1392</v>
      </c>
    </row>
    <row r="2" spans="1:9" ht="20.25">
      <c r="A2" s="371" t="s">
        <v>1393</v>
      </c>
      <c r="B2" s="371"/>
      <c r="C2" s="371"/>
      <c r="D2" s="371"/>
      <c r="E2" s="371"/>
      <c r="F2" s="371"/>
      <c r="G2" s="371"/>
      <c r="H2" s="371"/>
    </row>
    <row r="3" spans="1:9" ht="18" customHeight="1">
      <c r="A3" s="89"/>
      <c r="H3" s="96" t="s">
        <v>32</v>
      </c>
    </row>
    <row r="4" spans="1:9" s="15" customFormat="1" ht="31.5" customHeight="1">
      <c r="A4" s="423" t="s">
        <v>37</v>
      </c>
      <c r="B4" s="423" t="s">
        <v>1114</v>
      </c>
      <c r="C4" s="423" t="s">
        <v>1394</v>
      </c>
      <c r="D4" s="426" t="s">
        <v>1395</v>
      </c>
      <c r="E4" s="426" t="s">
        <v>1396</v>
      </c>
      <c r="F4" s="429" t="s">
        <v>1118</v>
      </c>
      <c r="G4" s="423" t="s">
        <v>1119</v>
      </c>
      <c r="H4" s="423" t="s">
        <v>1120</v>
      </c>
    </row>
    <row r="5" spans="1:9" s="15" customFormat="1" ht="27.75" customHeight="1">
      <c r="A5" s="424"/>
      <c r="B5" s="424"/>
      <c r="C5" s="425"/>
      <c r="D5" s="427"/>
      <c r="E5" s="428"/>
      <c r="F5" s="430"/>
      <c r="G5" s="424"/>
      <c r="H5" s="424"/>
    </row>
    <row r="6" spans="1:9" s="366" customFormat="1" ht="18.399999999999999" customHeight="1">
      <c r="A6" s="98" t="s">
        <v>1153</v>
      </c>
      <c r="B6" s="99">
        <v>7049</v>
      </c>
      <c r="C6" s="99">
        <v>28</v>
      </c>
      <c r="D6" s="99">
        <v>6448</v>
      </c>
      <c r="E6" s="99">
        <v>573</v>
      </c>
      <c r="F6" s="99"/>
      <c r="G6" s="99"/>
      <c r="H6" s="99"/>
      <c r="I6" s="370"/>
    </row>
    <row r="7" spans="1:9" ht="18.399999999999999" customHeight="1">
      <c r="A7" s="45" t="s">
        <v>1155</v>
      </c>
      <c r="B7" s="353">
        <v>2538</v>
      </c>
      <c r="C7" s="365"/>
      <c r="D7" s="365">
        <v>2518</v>
      </c>
      <c r="E7" s="365">
        <v>20</v>
      </c>
      <c r="F7" s="365"/>
      <c r="G7" s="365"/>
      <c r="H7" s="365"/>
      <c r="I7" s="370"/>
    </row>
    <row r="8" spans="1:9" ht="18.399999999999999" customHeight="1">
      <c r="A8" s="45" t="s">
        <v>1157</v>
      </c>
      <c r="B8" s="365">
        <v>4511</v>
      </c>
      <c r="C8" s="365">
        <v>28</v>
      </c>
      <c r="D8" s="365">
        <v>3930</v>
      </c>
      <c r="E8" s="365">
        <v>553</v>
      </c>
      <c r="F8" s="365"/>
      <c r="G8" s="365"/>
      <c r="H8" s="365"/>
      <c r="I8" s="370"/>
    </row>
    <row r="9" spans="1:9" ht="18.399999999999999" customHeight="1">
      <c r="A9" s="45" t="s">
        <v>1159</v>
      </c>
      <c r="B9" s="99"/>
      <c r="C9" s="365"/>
      <c r="D9" s="365"/>
      <c r="E9" s="365"/>
      <c r="F9" s="365"/>
      <c r="G9" s="365"/>
      <c r="H9" s="365"/>
      <c r="I9" s="370"/>
    </row>
    <row r="10" spans="1:9" s="366" customFormat="1" ht="18.399999999999999" customHeight="1">
      <c r="A10" s="98" t="s">
        <v>1161</v>
      </c>
      <c r="B10" s="99">
        <v>10911</v>
      </c>
      <c r="C10" s="99">
        <v>250</v>
      </c>
      <c r="D10" s="99">
        <v>7498</v>
      </c>
      <c r="E10" s="99">
        <v>3163</v>
      </c>
      <c r="F10" s="99"/>
      <c r="G10" s="99"/>
      <c r="H10" s="99"/>
      <c r="I10" s="370"/>
    </row>
    <row r="11" spans="1:9" ht="18.399999999999999" customHeight="1">
      <c r="A11" s="45" t="s">
        <v>1163</v>
      </c>
      <c r="B11" s="365">
        <v>10911</v>
      </c>
      <c r="C11" s="365">
        <v>250</v>
      </c>
      <c r="D11" s="365">
        <v>7498</v>
      </c>
      <c r="E11" s="365">
        <v>3163</v>
      </c>
      <c r="F11" s="365"/>
      <c r="G11" s="365"/>
      <c r="H11" s="365"/>
      <c r="I11" s="370"/>
    </row>
    <row r="12" spans="1:9" ht="18.399999999999999" customHeight="1">
      <c r="A12" s="45" t="s">
        <v>1165</v>
      </c>
      <c r="B12" s="99"/>
      <c r="C12" s="365"/>
      <c r="D12" s="365"/>
      <c r="E12" s="365"/>
      <c r="F12" s="365"/>
      <c r="G12" s="365"/>
      <c r="H12" s="365"/>
      <c r="I12" s="370"/>
    </row>
    <row r="13" spans="1:9" ht="18.399999999999999" customHeight="1">
      <c r="A13" s="45" t="s">
        <v>1167</v>
      </c>
      <c r="B13" s="99"/>
      <c r="C13" s="365"/>
      <c r="D13" s="365"/>
      <c r="E13" s="365"/>
      <c r="F13" s="365"/>
      <c r="G13" s="365"/>
      <c r="H13" s="365"/>
      <c r="I13" s="370"/>
    </row>
    <row r="14" spans="1:9" s="366" customFormat="1" ht="18.399999999999999" customHeight="1">
      <c r="A14" s="98" t="s">
        <v>1169</v>
      </c>
      <c r="B14" s="99">
        <v>17192</v>
      </c>
      <c r="C14" s="99">
        <v>3200</v>
      </c>
      <c r="D14" s="99">
        <v>6088</v>
      </c>
      <c r="E14" s="99">
        <v>7904</v>
      </c>
      <c r="F14" s="99"/>
      <c r="G14" s="99"/>
      <c r="H14" s="99"/>
      <c r="I14" s="370"/>
    </row>
    <row r="15" spans="1:9" ht="18.399999999999999" customHeight="1">
      <c r="A15" s="43" t="s">
        <v>1171</v>
      </c>
      <c r="B15" s="365">
        <v>17192</v>
      </c>
      <c r="C15" s="365">
        <v>3200</v>
      </c>
      <c r="D15" s="365">
        <v>6088</v>
      </c>
      <c r="E15" s="365">
        <v>7904</v>
      </c>
      <c r="F15" s="365"/>
      <c r="G15" s="365"/>
      <c r="H15" s="365"/>
      <c r="I15" s="370"/>
    </row>
    <row r="16" spans="1:9" ht="18.399999999999999" customHeight="1">
      <c r="A16" s="43" t="s">
        <v>1173</v>
      </c>
      <c r="B16" s="99"/>
      <c r="C16" s="365"/>
      <c r="D16" s="365"/>
      <c r="E16" s="365"/>
      <c r="F16" s="365"/>
      <c r="G16" s="365"/>
      <c r="H16" s="365"/>
      <c r="I16" s="370"/>
    </row>
    <row r="17" spans="1:9" s="366" customFormat="1" ht="18.399999999999999" customHeight="1">
      <c r="A17" s="98" t="s">
        <v>1175</v>
      </c>
      <c r="B17" s="63">
        <v>3542411</v>
      </c>
      <c r="C17" s="63">
        <v>3450503</v>
      </c>
      <c r="D17" s="63"/>
      <c r="E17" s="63">
        <v>18908</v>
      </c>
      <c r="F17" s="63"/>
      <c r="G17" s="63">
        <v>73000</v>
      </c>
      <c r="H17" s="99"/>
      <c r="I17" s="370"/>
    </row>
    <row r="18" spans="1:9" ht="18.399999999999999" customHeight="1">
      <c r="A18" s="43" t="s">
        <v>1177</v>
      </c>
      <c r="B18" s="365">
        <v>3186408</v>
      </c>
      <c r="C18" s="365">
        <v>3158582</v>
      </c>
      <c r="D18" s="365"/>
      <c r="E18" s="365">
        <v>10826</v>
      </c>
      <c r="F18" s="365"/>
      <c r="G18" s="365">
        <v>17000</v>
      </c>
      <c r="H18" s="365"/>
      <c r="I18" s="370"/>
    </row>
    <row r="19" spans="1:9" ht="18.399999999999999" customHeight="1">
      <c r="A19" s="43" t="s">
        <v>1179</v>
      </c>
      <c r="B19" s="365">
        <v>409</v>
      </c>
      <c r="C19" s="365">
        <v>130</v>
      </c>
      <c r="D19" s="365"/>
      <c r="E19" s="365">
        <v>279</v>
      </c>
      <c r="F19" s="365"/>
      <c r="G19" s="365"/>
      <c r="H19" s="365"/>
      <c r="I19" s="370"/>
    </row>
    <row r="20" spans="1:9" ht="18.399999999999999" customHeight="1">
      <c r="A20" s="43" t="s">
        <v>1181</v>
      </c>
      <c r="B20" s="353">
        <v>11840</v>
      </c>
      <c r="C20" s="353">
        <v>11840</v>
      </c>
      <c r="D20" s="365"/>
      <c r="E20" s="365"/>
      <c r="F20" s="365"/>
      <c r="G20" s="365"/>
      <c r="H20" s="365"/>
      <c r="I20" s="370"/>
    </row>
    <row r="21" spans="1:9" ht="18.399999999999999" customHeight="1">
      <c r="A21" s="43" t="s">
        <v>1183</v>
      </c>
      <c r="B21" s="365">
        <v>221481</v>
      </c>
      <c r="C21" s="365">
        <v>217352</v>
      </c>
      <c r="D21" s="365"/>
      <c r="E21" s="365">
        <v>4129</v>
      </c>
      <c r="F21" s="365"/>
      <c r="G21" s="365"/>
      <c r="H21" s="365"/>
      <c r="I21" s="370"/>
    </row>
    <row r="22" spans="1:9" ht="18.399999999999999" customHeight="1">
      <c r="A22" s="43" t="s">
        <v>1185</v>
      </c>
      <c r="B22" s="365">
        <v>32006</v>
      </c>
      <c r="C22" s="365">
        <v>31933</v>
      </c>
      <c r="D22" s="365"/>
      <c r="E22" s="365">
        <v>73</v>
      </c>
      <c r="F22" s="365"/>
      <c r="G22" s="365"/>
      <c r="H22" s="365"/>
      <c r="I22" s="370"/>
    </row>
    <row r="23" spans="1:9" ht="18.399999999999999" customHeight="1">
      <c r="A23" s="43" t="s">
        <v>1186</v>
      </c>
      <c r="B23" s="365"/>
      <c r="C23" s="365"/>
      <c r="D23" s="365"/>
      <c r="E23" s="365"/>
      <c r="F23" s="365"/>
      <c r="G23" s="365"/>
      <c r="H23" s="365"/>
      <c r="I23" s="370"/>
    </row>
    <row r="24" spans="1:9" ht="18.399999999999999" customHeight="1">
      <c r="A24" s="43" t="s">
        <v>1187</v>
      </c>
      <c r="B24" s="365">
        <v>867</v>
      </c>
      <c r="C24" s="365">
        <v>867</v>
      </c>
      <c r="D24" s="365"/>
      <c r="E24" s="365"/>
      <c r="F24" s="365"/>
      <c r="G24" s="365"/>
      <c r="H24" s="365"/>
      <c r="I24" s="370"/>
    </row>
    <row r="25" spans="1:9" ht="18.399999999999999" customHeight="1">
      <c r="A25" s="43" t="s">
        <v>1188</v>
      </c>
      <c r="B25" s="365">
        <v>37100</v>
      </c>
      <c r="C25" s="365">
        <v>1100</v>
      </c>
      <c r="D25" s="365"/>
      <c r="E25" s="365"/>
      <c r="F25" s="365"/>
      <c r="G25" s="365">
        <v>36000</v>
      </c>
      <c r="H25" s="365"/>
      <c r="I25" s="370"/>
    </row>
    <row r="26" spans="1:9" ht="18.399999999999999" customHeight="1">
      <c r="A26" s="43" t="s">
        <v>1189</v>
      </c>
      <c r="B26" s="365">
        <v>1500</v>
      </c>
      <c r="C26" s="365">
        <v>1500</v>
      </c>
      <c r="D26" s="365"/>
      <c r="E26" s="365"/>
      <c r="F26" s="365"/>
      <c r="G26" s="365"/>
      <c r="H26" s="365"/>
      <c r="I26" s="370"/>
    </row>
    <row r="27" spans="1:9" ht="18.399999999999999" customHeight="1">
      <c r="A27" s="43" t="s">
        <v>1190</v>
      </c>
      <c r="B27" s="365">
        <v>50800</v>
      </c>
      <c r="C27" s="365">
        <v>27199</v>
      </c>
      <c r="D27" s="365"/>
      <c r="E27" s="365">
        <v>3601</v>
      </c>
      <c r="F27" s="365"/>
      <c r="G27" s="365">
        <v>20000</v>
      </c>
      <c r="H27" s="365"/>
      <c r="I27" s="370"/>
    </row>
    <row r="28" spans="1:9" s="366" customFormat="1" ht="18.399999999999999" customHeight="1">
      <c r="A28" s="98" t="s">
        <v>1191</v>
      </c>
      <c r="B28" s="99"/>
      <c r="C28" s="99"/>
      <c r="D28" s="99"/>
      <c r="E28" s="99"/>
      <c r="F28" s="99"/>
      <c r="G28" s="99"/>
      <c r="H28" s="99"/>
      <c r="I28" s="370"/>
    </row>
    <row r="29" spans="1:9" ht="18.399999999999999" customHeight="1">
      <c r="A29" s="43" t="s">
        <v>1192</v>
      </c>
      <c r="B29" s="99"/>
      <c r="C29" s="365"/>
      <c r="D29" s="365"/>
      <c r="E29" s="365"/>
      <c r="F29" s="365"/>
      <c r="G29" s="365"/>
      <c r="H29" s="365"/>
      <c r="I29" s="370"/>
    </row>
    <row r="30" spans="1:9" ht="18.399999999999999" customHeight="1">
      <c r="A30" s="100" t="s">
        <v>1193</v>
      </c>
      <c r="B30" s="99"/>
      <c r="C30" s="365"/>
      <c r="D30" s="365"/>
      <c r="E30" s="365"/>
      <c r="F30" s="365"/>
      <c r="G30" s="365"/>
      <c r="H30" s="365"/>
      <c r="I30" s="370"/>
    </row>
    <row r="31" spans="1:9" ht="18.399999999999999" customHeight="1">
      <c r="A31" s="100" t="s">
        <v>1194</v>
      </c>
      <c r="B31" s="99"/>
      <c r="C31" s="365"/>
      <c r="D31" s="365"/>
      <c r="E31" s="365"/>
      <c r="F31" s="365"/>
      <c r="G31" s="365"/>
      <c r="H31" s="365"/>
      <c r="I31" s="370"/>
    </row>
    <row r="32" spans="1:9" ht="18.399999999999999" customHeight="1">
      <c r="A32" s="101" t="s">
        <v>1195</v>
      </c>
      <c r="B32" s="99"/>
      <c r="C32" s="365"/>
      <c r="D32" s="365"/>
      <c r="E32" s="365"/>
      <c r="F32" s="365"/>
      <c r="G32" s="365"/>
      <c r="H32" s="365"/>
      <c r="I32" s="370"/>
    </row>
    <row r="33" spans="1:9" ht="18.399999999999999" customHeight="1">
      <c r="A33" s="101" t="s">
        <v>1196</v>
      </c>
      <c r="B33" s="99"/>
      <c r="C33" s="365"/>
      <c r="D33" s="365"/>
      <c r="E33" s="365"/>
      <c r="F33" s="365"/>
      <c r="G33" s="365"/>
      <c r="H33" s="365"/>
      <c r="I33" s="370"/>
    </row>
    <row r="34" spans="1:9" s="366" customFormat="1" ht="18.399999999999999" customHeight="1">
      <c r="A34" s="49" t="s">
        <v>1197</v>
      </c>
      <c r="B34" s="63">
        <v>1126213</v>
      </c>
      <c r="C34" s="63">
        <v>664360</v>
      </c>
      <c r="D34" s="63">
        <v>411853</v>
      </c>
      <c r="E34" s="63"/>
      <c r="F34" s="63"/>
      <c r="G34" s="63">
        <v>50000</v>
      </c>
      <c r="H34" s="99"/>
      <c r="I34" s="370"/>
    </row>
    <row r="35" spans="1:9" ht="18.399999999999999" customHeight="1">
      <c r="A35" s="100" t="s">
        <v>1198</v>
      </c>
      <c r="B35" s="99"/>
      <c r="C35" s="365"/>
      <c r="D35" s="365"/>
      <c r="E35" s="365"/>
      <c r="F35" s="365"/>
      <c r="G35" s="365"/>
      <c r="H35" s="365"/>
      <c r="I35" s="370"/>
    </row>
    <row r="36" spans="1:9" ht="18.399999999999999" customHeight="1">
      <c r="A36" s="100" t="s">
        <v>1199</v>
      </c>
      <c r="B36" s="365">
        <v>639360</v>
      </c>
      <c r="C36" s="365">
        <v>639360</v>
      </c>
      <c r="D36" s="365"/>
      <c r="E36" s="365"/>
      <c r="F36" s="365"/>
      <c r="G36" s="365"/>
      <c r="H36" s="365"/>
      <c r="I36" s="370"/>
    </row>
    <row r="37" spans="1:9" ht="18.399999999999999" customHeight="1">
      <c r="A37" s="100" t="s">
        <v>1200</v>
      </c>
      <c r="B37" s="365"/>
      <c r="C37" s="365"/>
      <c r="D37" s="365"/>
      <c r="E37" s="365"/>
      <c r="F37" s="365"/>
      <c r="G37" s="365"/>
      <c r="H37" s="365"/>
      <c r="I37" s="370"/>
    </row>
    <row r="38" spans="1:9" ht="18.399999999999999" customHeight="1">
      <c r="A38" s="100" t="s">
        <v>1201</v>
      </c>
      <c r="B38" s="365"/>
      <c r="C38" s="365"/>
      <c r="D38" s="365"/>
      <c r="E38" s="365"/>
      <c r="F38" s="365"/>
      <c r="G38" s="365"/>
      <c r="H38" s="365"/>
      <c r="I38" s="370"/>
    </row>
    <row r="39" spans="1:9" ht="18.399999999999999" customHeight="1">
      <c r="A39" s="100" t="s">
        <v>1202</v>
      </c>
      <c r="B39" s="365"/>
      <c r="C39" s="365"/>
      <c r="D39" s="365"/>
      <c r="E39" s="365"/>
      <c r="F39" s="365"/>
      <c r="G39" s="365"/>
      <c r="H39" s="365"/>
      <c r="I39" s="370"/>
    </row>
    <row r="40" spans="1:9" ht="18.399999999999999" customHeight="1">
      <c r="A40" s="100" t="s">
        <v>1203</v>
      </c>
      <c r="B40" s="365">
        <v>411853</v>
      </c>
      <c r="C40" s="365"/>
      <c r="D40" s="365">
        <v>411853</v>
      </c>
      <c r="E40" s="365"/>
      <c r="F40" s="365"/>
      <c r="G40" s="365"/>
      <c r="H40" s="365"/>
      <c r="I40" s="370"/>
    </row>
    <row r="41" spans="1:9" ht="18.399999999999999" customHeight="1">
      <c r="A41" s="100" t="s">
        <v>1204</v>
      </c>
      <c r="B41" s="365"/>
      <c r="C41" s="365"/>
      <c r="D41" s="365"/>
      <c r="E41" s="365"/>
      <c r="F41" s="365"/>
      <c r="G41" s="365"/>
      <c r="H41" s="365"/>
      <c r="I41" s="370"/>
    </row>
    <row r="42" spans="1:9" ht="18.399999999999999" customHeight="1">
      <c r="A42" s="100" t="s">
        <v>1205</v>
      </c>
      <c r="B42" s="365">
        <v>75000</v>
      </c>
      <c r="C42" s="365">
        <v>25000</v>
      </c>
      <c r="D42" s="365"/>
      <c r="E42" s="365"/>
      <c r="F42" s="365"/>
      <c r="G42" s="365">
        <v>50000</v>
      </c>
      <c r="H42" s="365"/>
      <c r="I42" s="370"/>
    </row>
    <row r="43" spans="1:9" ht="18.399999999999999" customHeight="1">
      <c r="A43" s="100" t="s">
        <v>1206</v>
      </c>
      <c r="B43" s="365"/>
      <c r="C43" s="365"/>
      <c r="D43" s="365"/>
      <c r="E43" s="365"/>
      <c r="F43" s="365"/>
      <c r="G43" s="365"/>
      <c r="H43" s="365"/>
      <c r="I43" s="370"/>
    </row>
    <row r="44" spans="1:9" ht="18.399999999999999" customHeight="1">
      <c r="A44" s="100" t="s">
        <v>1207</v>
      </c>
      <c r="B44" s="99"/>
      <c r="C44" s="365"/>
      <c r="D44" s="365"/>
      <c r="E44" s="365"/>
      <c r="F44" s="365"/>
      <c r="G44" s="365"/>
      <c r="H44" s="365"/>
      <c r="I44" s="370"/>
    </row>
    <row r="45" spans="1:9" s="366" customFormat="1" ht="18.399999999999999" customHeight="1">
      <c r="A45" s="49" t="s">
        <v>1208</v>
      </c>
      <c r="B45" s="99"/>
      <c r="C45" s="99"/>
      <c r="D45" s="99"/>
      <c r="E45" s="99"/>
      <c r="F45" s="99"/>
      <c r="G45" s="99"/>
      <c r="H45" s="99"/>
      <c r="I45" s="370"/>
    </row>
    <row r="46" spans="1:9" ht="18.399999999999999" customHeight="1">
      <c r="A46" s="100" t="s">
        <v>1209</v>
      </c>
      <c r="B46" s="99"/>
      <c r="C46" s="365"/>
      <c r="D46" s="365"/>
      <c r="E46" s="365"/>
      <c r="F46" s="365"/>
      <c r="G46" s="365"/>
      <c r="H46" s="365"/>
      <c r="I46" s="370"/>
    </row>
    <row r="47" spans="1:9" s="366" customFormat="1" ht="18.399999999999999" customHeight="1">
      <c r="A47" s="49" t="s">
        <v>1210</v>
      </c>
      <c r="B47" s="99">
        <v>1355773</v>
      </c>
      <c r="C47" s="99">
        <v>269245</v>
      </c>
      <c r="D47" s="99">
        <v>89649</v>
      </c>
      <c r="E47" s="99">
        <v>25879</v>
      </c>
      <c r="F47" s="99"/>
      <c r="G47" s="99">
        <v>971000</v>
      </c>
      <c r="H47" s="99"/>
      <c r="I47" s="370"/>
    </row>
    <row r="48" spans="1:9" ht="18.399999999999999" customHeight="1">
      <c r="A48" s="100" t="s">
        <v>1211</v>
      </c>
      <c r="B48" s="365">
        <v>1122166</v>
      </c>
      <c r="C48" s="365">
        <v>151130</v>
      </c>
      <c r="D48" s="365"/>
      <c r="E48" s="365">
        <v>36</v>
      </c>
      <c r="F48" s="365"/>
      <c r="G48" s="365">
        <v>971000</v>
      </c>
      <c r="H48" s="365"/>
      <c r="I48" s="370"/>
    </row>
    <row r="49" spans="1:9" ht="18.399999999999999" customHeight="1">
      <c r="A49" s="100" t="s">
        <v>1212</v>
      </c>
      <c r="B49" s="365">
        <v>30653</v>
      </c>
      <c r="C49" s="365">
        <v>14521</v>
      </c>
      <c r="D49" s="365">
        <v>15720</v>
      </c>
      <c r="E49" s="365">
        <v>412</v>
      </c>
      <c r="F49" s="365"/>
      <c r="G49" s="365"/>
      <c r="H49" s="365"/>
      <c r="I49" s="370"/>
    </row>
    <row r="50" spans="1:9" ht="18.399999999999999" customHeight="1">
      <c r="A50" s="100" t="s">
        <v>1213</v>
      </c>
      <c r="B50" s="365">
        <v>202954</v>
      </c>
      <c r="C50" s="365">
        <v>103594</v>
      </c>
      <c r="D50" s="365">
        <v>73929</v>
      </c>
      <c r="E50" s="365">
        <v>25431</v>
      </c>
      <c r="F50" s="365"/>
      <c r="G50" s="365"/>
      <c r="H50" s="365"/>
      <c r="I50" s="370"/>
    </row>
    <row r="51" spans="1:9" s="366" customFormat="1" ht="18.399999999999999" customHeight="1">
      <c r="A51" s="49" t="s">
        <v>1214</v>
      </c>
      <c r="B51" s="99">
        <v>714762</v>
      </c>
      <c r="C51" s="99">
        <v>714413</v>
      </c>
      <c r="D51" s="99"/>
      <c r="E51" s="99">
        <v>225</v>
      </c>
      <c r="F51" s="99">
        <v>124</v>
      </c>
      <c r="G51" s="99"/>
      <c r="H51" s="99"/>
      <c r="I51" s="370"/>
    </row>
    <row r="52" spans="1:9" s="366" customFormat="1" ht="18.399999999999999" customHeight="1">
      <c r="A52" s="49" t="s">
        <v>1215</v>
      </c>
      <c r="B52" s="99">
        <v>1696</v>
      </c>
      <c r="C52" s="99">
        <v>1696</v>
      </c>
      <c r="D52" s="99"/>
      <c r="E52" s="99"/>
      <c r="F52" s="99"/>
      <c r="G52" s="99"/>
      <c r="H52" s="99"/>
    </row>
    <row r="53" spans="1:9" ht="18.399999999999999" customHeight="1">
      <c r="A53" s="102"/>
      <c r="B53" s="103"/>
      <c r="C53" s="103"/>
      <c r="D53" s="103"/>
      <c r="E53" s="103"/>
      <c r="F53" s="103"/>
      <c r="G53" s="103"/>
      <c r="H53" s="103"/>
    </row>
    <row r="54" spans="1:9" ht="20.100000000000001" customHeight="1">
      <c r="A54" s="102"/>
      <c r="B54" s="103"/>
      <c r="C54" s="103"/>
      <c r="D54" s="103"/>
      <c r="E54" s="103"/>
      <c r="F54" s="103"/>
      <c r="G54" s="103"/>
      <c r="H54" s="103"/>
    </row>
    <row r="55" spans="1:9" ht="20.100000000000001" customHeight="1">
      <c r="A55" s="102"/>
      <c r="B55" s="103"/>
      <c r="C55" s="103"/>
      <c r="D55" s="103"/>
      <c r="E55" s="103"/>
      <c r="F55" s="103"/>
      <c r="G55" s="103"/>
      <c r="H55" s="103"/>
    </row>
    <row r="56" spans="1:9" ht="20.100000000000001" customHeight="1">
      <c r="A56" s="4" t="s">
        <v>1111</v>
      </c>
      <c r="B56" s="99">
        <v>6776007</v>
      </c>
      <c r="C56" s="99">
        <v>5103695</v>
      </c>
      <c r="D56" s="99">
        <v>521536</v>
      </c>
      <c r="E56" s="99">
        <v>56652</v>
      </c>
      <c r="F56" s="99">
        <v>124</v>
      </c>
      <c r="G56" s="99">
        <v>1094000</v>
      </c>
      <c r="H56" s="99"/>
    </row>
    <row r="58" spans="1:9">
      <c r="C58" s="369"/>
      <c r="D58" s="369"/>
      <c r="E58" s="369"/>
      <c r="F58" s="369"/>
      <c r="G58" s="369"/>
    </row>
  </sheetData>
  <mergeCells count="9">
    <mergeCell ref="A2:H2"/>
    <mergeCell ref="A4:A5"/>
    <mergeCell ref="B4:B5"/>
    <mergeCell ref="C4:C5"/>
    <mergeCell ref="D4:D5"/>
    <mergeCell ref="E4:E5"/>
    <mergeCell ref="F4:F5"/>
    <mergeCell ref="G4:G5"/>
    <mergeCell ref="H4:H5"/>
  </mergeCells>
  <phoneticPr fontId="2" type="noConversion"/>
  <printOptions horizontalCentered="1"/>
  <pageMargins left="0.46875" right="0.46875" top="0.58888888888888902" bottom="0.46875" header="0.30902777777777801" footer="0.30902777777777801"/>
  <pageSetup paperSize="9" scale="80" orientation="landscape" r:id="rId1"/>
</worksheet>
</file>

<file path=xl/worksheets/sheet2.xml><?xml version="1.0" encoding="utf-8"?>
<worksheet xmlns="http://schemas.openxmlformats.org/spreadsheetml/2006/main" xmlns:r="http://schemas.openxmlformats.org/officeDocument/2006/relationships">
  <dimension ref="A1:A16"/>
  <sheetViews>
    <sheetView showGridLines="0" showZeros="0" workbookViewId="0">
      <selection activeCell="A16" sqref="A16"/>
    </sheetView>
  </sheetViews>
  <sheetFormatPr defaultRowHeight="14.25"/>
  <cols>
    <col min="1" max="1" width="117.375" style="146" customWidth="1"/>
    <col min="2" max="16384" width="9" style="146"/>
  </cols>
  <sheetData>
    <row r="1" spans="1:1" ht="48.75" customHeight="1">
      <c r="A1" s="149" t="s">
        <v>1553</v>
      </c>
    </row>
    <row r="2" spans="1:1" s="151" customFormat="1" ht="27.95" customHeight="1">
      <c r="A2" s="150" t="s">
        <v>1554</v>
      </c>
    </row>
    <row r="3" spans="1:1" s="151" customFormat="1" ht="27.95" customHeight="1">
      <c r="A3" s="150" t="s">
        <v>1555</v>
      </c>
    </row>
    <row r="4" spans="1:1" s="151" customFormat="1" ht="27.95" customHeight="1">
      <c r="A4" s="150" t="s">
        <v>1556</v>
      </c>
    </row>
    <row r="5" spans="1:1" s="151" customFormat="1" ht="27.95" customHeight="1">
      <c r="A5" s="150" t="s">
        <v>1557</v>
      </c>
    </row>
    <row r="6" spans="1:1" s="151" customFormat="1" ht="27.95" customHeight="1">
      <c r="A6" s="150" t="s">
        <v>1558</v>
      </c>
    </row>
    <row r="7" spans="1:1" s="151" customFormat="1" ht="27.95" customHeight="1">
      <c r="A7" s="150" t="s">
        <v>1559</v>
      </c>
    </row>
    <row r="8" spans="1:1" s="151" customFormat="1" ht="27.95" customHeight="1">
      <c r="A8" s="150" t="s">
        <v>1560</v>
      </c>
    </row>
    <row r="9" spans="1:1" s="151" customFormat="1" ht="27.95" customHeight="1">
      <c r="A9" s="150" t="s">
        <v>1561</v>
      </c>
    </row>
    <row r="10" spans="1:1" s="151" customFormat="1" ht="27.95" customHeight="1">
      <c r="A10" s="150" t="s">
        <v>1562</v>
      </c>
    </row>
    <row r="11" spans="1:1" s="151" customFormat="1" ht="27.95" customHeight="1">
      <c r="A11" s="150" t="s">
        <v>1563</v>
      </c>
    </row>
    <row r="12" spans="1:1" s="151" customFormat="1" ht="27.95" customHeight="1">
      <c r="A12" s="150" t="s">
        <v>1564</v>
      </c>
    </row>
    <row r="13" spans="1:1" s="151" customFormat="1" ht="27.95" customHeight="1">
      <c r="A13" s="150"/>
    </row>
    <row r="14" spans="1:1" s="151" customFormat="1" ht="27.95" customHeight="1">
      <c r="A14" s="150"/>
    </row>
    <row r="15" spans="1:1" s="152" customFormat="1" ht="27.95" customHeight="1">
      <c r="A15" s="150"/>
    </row>
    <row r="16" spans="1:1" ht="27.95" customHeight="1">
      <c r="A16" s="150"/>
    </row>
  </sheetData>
  <phoneticPr fontId="2" type="noConversion"/>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autoPageBreaks="0"/>
  </sheetPr>
  <dimension ref="A1:I35"/>
  <sheetViews>
    <sheetView showGridLines="0" zoomScale="93" zoomScaleNormal="93" workbookViewId="0">
      <pane ySplit="4" topLeftCell="A20" activePane="bottomLeft" state="frozen"/>
      <selection activeCell="C38" sqref="C38"/>
      <selection pane="bottomLeft" activeCell="B15" sqref="B15"/>
    </sheetView>
  </sheetViews>
  <sheetFormatPr defaultRowHeight="14.25"/>
  <cols>
    <col min="1" max="1" width="56.75" style="1" customWidth="1"/>
    <col min="2" max="3" width="30.625" style="2" customWidth="1"/>
    <col min="4" max="4" width="30.625" style="1" customWidth="1"/>
    <col min="5" max="5" width="34.75" style="1" bestFit="1" customWidth="1"/>
    <col min="6" max="7" width="9" style="1"/>
    <col min="8" max="9" width="15.125" style="1" bestFit="1" customWidth="1"/>
    <col min="10" max="16384" width="9" style="1"/>
  </cols>
  <sheetData>
    <row r="1" spans="1:9" ht="18" customHeight="1">
      <c r="A1" s="9" t="s">
        <v>34</v>
      </c>
    </row>
    <row r="2" spans="1:9" s="9" customFormat="1" ht="20.25">
      <c r="A2" s="371" t="s">
        <v>33</v>
      </c>
      <c r="B2" s="371"/>
      <c r="C2" s="371"/>
      <c r="D2" s="371"/>
    </row>
    <row r="3" spans="1:9" ht="20.25" customHeight="1">
      <c r="A3" s="9"/>
      <c r="D3" s="8" t="s">
        <v>32</v>
      </c>
    </row>
    <row r="4" spans="1:9" ht="31.5" customHeight="1">
      <c r="A4" s="160" t="s">
        <v>37</v>
      </c>
      <c r="B4" s="161" t="s">
        <v>30</v>
      </c>
      <c r="C4" s="160" t="s">
        <v>29</v>
      </c>
      <c r="D4" s="160" t="s">
        <v>28</v>
      </c>
    </row>
    <row r="5" spans="1:9" s="3" customFormat="1" ht="20.100000000000001" customHeight="1">
      <c r="A5" s="162" t="s">
        <v>27</v>
      </c>
      <c r="B5" s="180">
        <v>10358202</v>
      </c>
      <c r="C5" s="180">
        <v>11203965</v>
      </c>
      <c r="D5" s="181">
        <f>IF(B5=0,"",ROUND(C5/B5,3))</f>
        <v>1.08</v>
      </c>
      <c r="H5" s="182"/>
      <c r="I5" s="182"/>
    </row>
    <row r="6" spans="1:9" ht="20.100000000000001" customHeight="1">
      <c r="A6" s="164" t="s">
        <v>26</v>
      </c>
      <c r="B6" s="163">
        <v>4042647</v>
      </c>
      <c r="C6" s="163">
        <v>4510813</v>
      </c>
      <c r="D6" s="179">
        <f t="shared" ref="D6:D30" si="0">IF(B6=0,"",ROUND(C6/B6,3))</f>
        <v>1.1200000000000001</v>
      </c>
      <c r="H6" s="159"/>
      <c r="I6" s="159"/>
    </row>
    <row r="7" spans="1:9" ht="20.100000000000001" customHeight="1">
      <c r="A7" s="164" t="s">
        <v>25</v>
      </c>
      <c r="B7" s="163">
        <v>1369316</v>
      </c>
      <c r="C7" s="163">
        <v>1406050</v>
      </c>
      <c r="D7" s="179">
        <f t="shared" si="0"/>
        <v>1.03</v>
      </c>
      <c r="H7" s="159"/>
      <c r="I7" s="159"/>
    </row>
    <row r="8" spans="1:9" ht="20.100000000000001" customHeight="1">
      <c r="A8" s="164" t="s">
        <v>24</v>
      </c>
      <c r="B8" s="163"/>
      <c r="C8" s="163"/>
      <c r="D8" s="179" t="str">
        <f t="shared" si="0"/>
        <v/>
      </c>
      <c r="H8" s="159"/>
      <c r="I8" s="159"/>
    </row>
    <row r="9" spans="1:9" ht="20.100000000000001" customHeight="1">
      <c r="A9" s="164" t="s">
        <v>23</v>
      </c>
      <c r="B9" s="163">
        <v>535035</v>
      </c>
      <c r="C9" s="163">
        <v>567525</v>
      </c>
      <c r="D9" s="179">
        <f t="shared" si="0"/>
        <v>1.06</v>
      </c>
      <c r="H9" s="159"/>
      <c r="I9" s="159"/>
    </row>
    <row r="10" spans="1:9" ht="20.100000000000001" customHeight="1">
      <c r="A10" s="164" t="s">
        <v>22</v>
      </c>
      <c r="B10" s="163">
        <v>836733</v>
      </c>
      <c r="C10" s="163">
        <v>895290</v>
      </c>
      <c r="D10" s="179">
        <f t="shared" si="0"/>
        <v>1.07</v>
      </c>
      <c r="H10" s="159"/>
      <c r="I10" s="159"/>
    </row>
    <row r="11" spans="1:9" ht="20.100000000000001" customHeight="1">
      <c r="A11" s="164" t="s">
        <v>21</v>
      </c>
      <c r="B11" s="163">
        <v>590196</v>
      </c>
      <c r="C11" s="163">
        <v>633593</v>
      </c>
      <c r="D11" s="179">
        <f t="shared" si="0"/>
        <v>1.07</v>
      </c>
      <c r="H11" s="159"/>
      <c r="I11" s="159"/>
    </row>
    <row r="12" spans="1:9" ht="20.100000000000001" customHeight="1">
      <c r="A12" s="164" t="s">
        <v>20</v>
      </c>
      <c r="B12" s="163">
        <v>466337</v>
      </c>
      <c r="C12" s="163">
        <v>506579</v>
      </c>
      <c r="D12" s="179">
        <f t="shared" si="0"/>
        <v>1.0900000000000001</v>
      </c>
      <c r="H12" s="159"/>
      <c r="I12" s="159"/>
    </row>
    <row r="13" spans="1:9" ht="20.100000000000001" customHeight="1">
      <c r="A13" s="164" t="s">
        <v>19</v>
      </c>
      <c r="B13" s="163">
        <v>209762</v>
      </c>
      <c r="C13" s="163">
        <v>234561</v>
      </c>
      <c r="D13" s="179">
        <f t="shared" si="0"/>
        <v>1.1200000000000001</v>
      </c>
      <c r="H13" s="159"/>
      <c r="I13" s="159"/>
    </row>
    <row r="14" spans="1:9" ht="20.100000000000001" customHeight="1">
      <c r="A14" s="164" t="s">
        <v>18</v>
      </c>
      <c r="B14" s="163">
        <v>561647</v>
      </c>
      <c r="C14" s="163">
        <v>632146</v>
      </c>
      <c r="D14" s="179">
        <f t="shared" si="0"/>
        <v>1.1299999999999999</v>
      </c>
      <c r="H14" s="159"/>
      <c r="I14" s="159"/>
    </row>
    <row r="15" spans="1:9" ht="20.100000000000001" customHeight="1">
      <c r="A15" s="164" t="s">
        <v>17</v>
      </c>
      <c r="B15" s="163">
        <v>401341</v>
      </c>
      <c r="C15" s="163">
        <v>450196</v>
      </c>
      <c r="D15" s="179">
        <f t="shared" si="0"/>
        <v>1.1200000000000001</v>
      </c>
      <c r="H15" s="159"/>
      <c r="I15" s="159"/>
    </row>
    <row r="16" spans="1:9" ht="20.100000000000001" customHeight="1">
      <c r="A16" s="164" t="s">
        <v>16</v>
      </c>
      <c r="B16" s="163">
        <v>179320</v>
      </c>
      <c r="C16" s="163">
        <v>208343</v>
      </c>
      <c r="D16" s="179">
        <f t="shared" si="0"/>
        <v>1.1599999999999999</v>
      </c>
      <c r="H16" s="159"/>
      <c r="I16" s="159"/>
    </row>
    <row r="17" spans="1:9" ht="20.100000000000001" customHeight="1">
      <c r="A17" s="164" t="s">
        <v>15</v>
      </c>
      <c r="B17" s="163">
        <v>630413</v>
      </c>
      <c r="C17" s="163">
        <v>573501</v>
      </c>
      <c r="D17" s="179">
        <f t="shared" si="0"/>
        <v>0.91</v>
      </c>
      <c r="H17" s="159"/>
      <c r="I17" s="159"/>
    </row>
    <row r="18" spans="1:9" ht="20.100000000000001" customHeight="1">
      <c r="A18" s="164" t="s">
        <v>14</v>
      </c>
      <c r="B18" s="163">
        <v>482489</v>
      </c>
      <c r="C18" s="163">
        <v>529735</v>
      </c>
      <c r="D18" s="179">
        <f t="shared" si="0"/>
        <v>1.1000000000000001</v>
      </c>
      <c r="H18" s="159"/>
      <c r="I18" s="159"/>
    </row>
    <row r="19" spans="1:9" ht="20.100000000000001" customHeight="1">
      <c r="A19" s="164" t="s">
        <v>13</v>
      </c>
      <c r="B19" s="163"/>
      <c r="C19" s="163"/>
      <c r="D19" s="179" t="str">
        <f t="shared" si="0"/>
        <v/>
      </c>
      <c r="H19" s="159"/>
      <c r="I19" s="159"/>
    </row>
    <row r="20" spans="1:9" ht="20.100000000000001" customHeight="1">
      <c r="A20" s="164" t="s">
        <v>12</v>
      </c>
      <c r="B20" s="163">
        <v>46564</v>
      </c>
      <c r="C20" s="163">
        <v>50649</v>
      </c>
      <c r="D20" s="179">
        <f t="shared" si="0"/>
        <v>1.0900000000000001</v>
      </c>
      <c r="H20" s="159"/>
      <c r="I20" s="159"/>
    </row>
    <row r="21" spans="1:9" ht="20.100000000000001" customHeight="1">
      <c r="A21" s="164" t="s">
        <v>11</v>
      </c>
      <c r="B21" s="163">
        <v>6402</v>
      </c>
      <c r="C21" s="163">
        <v>4984</v>
      </c>
      <c r="D21" s="179">
        <f t="shared" si="0"/>
        <v>0.78</v>
      </c>
      <c r="H21" s="159"/>
      <c r="I21" s="159"/>
    </row>
    <row r="22" spans="1:9" s="3" customFormat="1" ht="21" customHeight="1">
      <c r="A22" s="162" t="s">
        <v>10</v>
      </c>
      <c r="B22" s="180">
        <v>5225141</v>
      </c>
      <c r="C22" s="180">
        <v>4843489</v>
      </c>
      <c r="D22" s="181">
        <f t="shared" si="0"/>
        <v>0.93</v>
      </c>
      <c r="H22" s="182"/>
      <c r="I22" s="182"/>
    </row>
    <row r="23" spans="1:9" ht="20.100000000000001" customHeight="1">
      <c r="A23" s="164" t="s">
        <v>9</v>
      </c>
      <c r="B23" s="163">
        <v>1124556</v>
      </c>
      <c r="C23" s="163">
        <v>1274981</v>
      </c>
      <c r="D23" s="179">
        <f t="shared" si="0"/>
        <v>1.1299999999999999</v>
      </c>
      <c r="H23" s="159"/>
      <c r="I23" s="159"/>
    </row>
    <row r="24" spans="1:9" ht="20.100000000000001" customHeight="1">
      <c r="A24" s="164" t="s">
        <v>8</v>
      </c>
      <c r="B24" s="163">
        <v>647368</v>
      </c>
      <c r="C24" s="163">
        <v>622174</v>
      </c>
      <c r="D24" s="179">
        <f t="shared" si="0"/>
        <v>0.96</v>
      </c>
      <c r="H24" s="159"/>
      <c r="I24" s="159"/>
    </row>
    <row r="25" spans="1:9" ht="20.100000000000001" customHeight="1">
      <c r="A25" s="164" t="s">
        <v>7</v>
      </c>
      <c r="B25" s="163">
        <v>614397</v>
      </c>
      <c r="C25" s="163">
        <v>608371</v>
      </c>
      <c r="D25" s="179">
        <f t="shared" si="0"/>
        <v>0.99</v>
      </c>
      <c r="H25" s="159"/>
      <c r="I25" s="159"/>
    </row>
    <row r="26" spans="1:9" ht="20.100000000000001" customHeight="1">
      <c r="A26" s="164" t="s">
        <v>6</v>
      </c>
      <c r="B26" s="163">
        <v>642660</v>
      </c>
      <c r="C26" s="163">
        <v>519380</v>
      </c>
      <c r="D26" s="179">
        <f t="shared" si="0"/>
        <v>0.81</v>
      </c>
      <c r="H26" s="159"/>
      <c r="I26" s="159"/>
    </row>
    <row r="27" spans="1:9" ht="20.100000000000001" customHeight="1">
      <c r="A27" s="164" t="s">
        <v>5</v>
      </c>
      <c r="B27" s="163">
        <v>1572874</v>
      </c>
      <c r="C27" s="163">
        <v>1211825</v>
      </c>
      <c r="D27" s="179">
        <f t="shared" si="0"/>
        <v>0.77</v>
      </c>
      <c r="H27" s="159"/>
      <c r="I27" s="159"/>
    </row>
    <row r="28" spans="1:9" ht="20.100000000000001" customHeight="1">
      <c r="A28" s="164" t="s">
        <v>4</v>
      </c>
      <c r="B28" s="163">
        <v>31158</v>
      </c>
      <c r="C28" s="163">
        <v>33989</v>
      </c>
      <c r="D28" s="179">
        <f t="shared" si="0"/>
        <v>1.0900000000000001</v>
      </c>
      <c r="H28" s="159"/>
      <c r="I28" s="159"/>
    </row>
    <row r="29" spans="1:9" s="7" customFormat="1" ht="20.100000000000001" customHeight="1">
      <c r="A29" s="164" t="s">
        <v>3</v>
      </c>
      <c r="B29" s="163">
        <v>182777</v>
      </c>
      <c r="C29" s="163">
        <v>170256</v>
      </c>
      <c r="D29" s="179">
        <f t="shared" si="0"/>
        <v>0.93</v>
      </c>
      <c r="E29" s="1"/>
      <c r="F29" s="1"/>
      <c r="G29" s="1"/>
      <c r="H29" s="159"/>
      <c r="I29" s="159"/>
    </row>
    <row r="30" spans="1:9" s="7" customFormat="1" ht="20.100000000000001" customHeight="1">
      <c r="A30" s="164" t="s">
        <v>2</v>
      </c>
      <c r="B30" s="163">
        <v>409351</v>
      </c>
      <c r="C30" s="163">
        <v>402513</v>
      </c>
      <c r="D30" s="179">
        <f t="shared" si="0"/>
        <v>0.98</v>
      </c>
      <c r="E30" s="1"/>
      <c r="F30" s="1"/>
      <c r="G30" s="1"/>
      <c r="H30" s="159"/>
      <c r="I30" s="159"/>
    </row>
    <row r="31" spans="1:9" s="7" customFormat="1" ht="20.100000000000001" customHeight="1">
      <c r="A31" s="164" t="s">
        <v>0</v>
      </c>
      <c r="B31" s="163"/>
      <c r="C31" s="163"/>
      <c r="D31" s="164"/>
    </row>
    <row r="32" spans="1:9" ht="20.100000000000001" customHeight="1">
      <c r="A32" s="164" t="s">
        <v>0</v>
      </c>
      <c r="B32" s="163"/>
      <c r="C32" s="163"/>
      <c r="D32" s="164"/>
      <c r="E32" s="7"/>
      <c r="F32" s="7"/>
      <c r="G32" s="7"/>
    </row>
    <row r="33" spans="1:7" s="3" customFormat="1" ht="20.100000000000001" customHeight="1">
      <c r="A33" s="165" t="s">
        <v>1</v>
      </c>
      <c r="B33" s="180">
        <f>SUM(B5,B22)</f>
        <v>15583343</v>
      </c>
      <c r="C33" s="180">
        <f>SUM(C5,C22)</f>
        <v>16047454</v>
      </c>
      <c r="D33" s="181">
        <f t="shared" ref="D33" si="1">IF(B33=0,"",ROUND(C33/B33,3))</f>
        <v>1.03</v>
      </c>
      <c r="E33" s="183"/>
      <c r="F33" s="183"/>
      <c r="G33" s="183"/>
    </row>
    <row r="34" spans="1:7" ht="18.75" customHeight="1">
      <c r="A34" s="372" t="s">
        <v>0</v>
      </c>
      <c r="B34" s="373"/>
      <c r="C34" s="373"/>
      <c r="D34" s="372"/>
    </row>
    <row r="35" spans="1:7">
      <c r="E35" s="3"/>
      <c r="F35" s="3"/>
      <c r="G35" s="3"/>
    </row>
  </sheetData>
  <mergeCells count="2">
    <mergeCell ref="A2:D2"/>
    <mergeCell ref="A34:D34"/>
  </mergeCells>
  <phoneticPr fontId="2" type="noConversion"/>
  <printOptions horizontalCentered="1"/>
  <pageMargins left="0.47152777777777799" right="0.47152777777777799" top="0.196527777777778" bottom="7.7777777777777807E-2" header="0" footer="0"/>
  <pageSetup paperSize="9" scale="80" orientation="landscape"/>
</worksheet>
</file>

<file path=xl/worksheets/sheet4.xml><?xml version="1.0" encoding="utf-8"?>
<worksheet xmlns="http://schemas.openxmlformats.org/spreadsheetml/2006/main" xmlns:r="http://schemas.openxmlformats.org/officeDocument/2006/relationships">
  <dimension ref="A1:J1279"/>
  <sheetViews>
    <sheetView showZeros="0" topLeftCell="A1266" workbookViewId="0">
      <selection activeCell="C716" sqref="C716"/>
    </sheetView>
  </sheetViews>
  <sheetFormatPr defaultRowHeight="14.25"/>
  <cols>
    <col min="1" max="1" width="44.875" style="187" customWidth="1"/>
    <col min="2" max="3" width="16.375" style="212" customWidth="1"/>
    <col min="4" max="5" width="16.375" style="187" customWidth="1"/>
    <col min="6" max="6" width="49.375" style="187" bestFit="1" customWidth="1"/>
    <col min="7" max="7" width="19.375" style="187" bestFit="1" customWidth="1"/>
    <col min="8" max="16384" width="9" style="187"/>
  </cols>
  <sheetData>
    <row r="1" spans="1:10">
      <c r="A1" s="184" t="s">
        <v>35</v>
      </c>
      <c r="B1" s="208"/>
      <c r="C1" s="208"/>
      <c r="D1" s="185"/>
      <c r="E1" s="186" t="s">
        <v>0</v>
      </c>
    </row>
    <row r="2" spans="1:10" ht="20.25">
      <c r="A2" s="374" t="s">
        <v>36</v>
      </c>
      <c r="B2" s="374"/>
      <c r="C2" s="374"/>
      <c r="D2" s="374"/>
      <c r="E2" s="374"/>
    </row>
    <row r="3" spans="1:10">
      <c r="A3" s="185"/>
      <c r="B3" s="208"/>
      <c r="C3" s="208"/>
      <c r="D3" s="185"/>
      <c r="E3" s="186" t="s">
        <v>32</v>
      </c>
    </row>
    <row r="4" spans="1:10" ht="45.75" customHeight="1">
      <c r="A4" s="188" t="s">
        <v>37</v>
      </c>
      <c r="B4" s="209" t="s">
        <v>30</v>
      </c>
      <c r="C4" s="210" t="s">
        <v>29</v>
      </c>
      <c r="D4" s="189" t="s">
        <v>28</v>
      </c>
      <c r="E4" s="188" t="s">
        <v>38</v>
      </c>
    </row>
    <row r="5" spans="1:10">
      <c r="A5" s="192" t="s">
        <v>39</v>
      </c>
      <c r="B5" s="211">
        <v>4734815</v>
      </c>
      <c r="C5" s="211">
        <v>4146509</v>
      </c>
      <c r="D5" s="203">
        <f t="shared" ref="D5:D68" si="0">IF(B5=0,"",ROUND(C5/B5,3))</f>
        <v>0.88</v>
      </c>
      <c r="E5" s="203"/>
      <c r="I5" s="190"/>
      <c r="J5" s="190"/>
    </row>
    <row r="6" spans="1:10">
      <c r="A6" s="191" t="s">
        <v>40</v>
      </c>
      <c r="B6" s="211">
        <v>62535</v>
      </c>
      <c r="C6" s="211">
        <v>60707</v>
      </c>
      <c r="D6" s="203">
        <f t="shared" si="0"/>
        <v>0.97</v>
      </c>
      <c r="E6" s="192"/>
      <c r="I6" s="190"/>
      <c r="J6" s="190"/>
    </row>
    <row r="7" spans="1:10">
      <c r="A7" s="191" t="s">
        <v>41</v>
      </c>
      <c r="B7" s="211">
        <v>48160</v>
      </c>
      <c r="C7" s="211">
        <v>48958</v>
      </c>
      <c r="D7" s="203">
        <f t="shared" si="0"/>
        <v>1.02</v>
      </c>
      <c r="E7" s="192"/>
      <c r="I7" s="190"/>
      <c r="J7" s="190"/>
    </row>
    <row r="8" spans="1:10">
      <c r="A8" s="191" t="s">
        <v>42</v>
      </c>
      <c r="B8" s="211">
        <v>2575</v>
      </c>
      <c r="C8" s="211">
        <v>2572</v>
      </c>
      <c r="D8" s="203">
        <f t="shared" si="0"/>
        <v>1</v>
      </c>
      <c r="E8" s="192"/>
      <c r="I8" s="190"/>
      <c r="J8" s="190"/>
    </row>
    <row r="9" spans="1:10">
      <c r="A9" s="193" t="s">
        <v>43</v>
      </c>
      <c r="B9" s="211">
        <v>2759</v>
      </c>
      <c r="C9" s="211">
        <v>1362</v>
      </c>
      <c r="D9" s="203">
        <f t="shared" si="0"/>
        <v>0.49</v>
      </c>
      <c r="E9" s="192"/>
      <c r="I9" s="190"/>
      <c r="J9" s="190"/>
    </row>
    <row r="10" spans="1:10">
      <c r="A10" s="193" t="s">
        <v>44</v>
      </c>
      <c r="B10" s="211">
        <v>2721</v>
      </c>
      <c r="C10" s="211">
        <v>2636</v>
      </c>
      <c r="D10" s="203">
        <f t="shared" si="0"/>
        <v>0.97</v>
      </c>
      <c r="E10" s="192"/>
      <c r="I10" s="190"/>
      <c r="J10" s="190"/>
    </row>
    <row r="11" spans="1:10">
      <c r="A11" s="193" t="s">
        <v>45</v>
      </c>
      <c r="B11" s="211">
        <v>180</v>
      </c>
      <c r="C11" s="211">
        <v>177</v>
      </c>
      <c r="D11" s="203">
        <f t="shared" si="0"/>
        <v>0.98</v>
      </c>
      <c r="E11" s="192"/>
      <c r="I11" s="190"/>
      <c r="J11" s="190"/>
    </row>
    <row r="12" spans="1:10">
      <c r="A12" s="192" t="s">
        <v>46</v>
      </c>
      <c r="B12" s="211">
        <v>308</v>
      </c>
      <c r="C12" s="211">
        <v>611</v>
      </c>
      <c r="D12" s="203">
        <f t="shared" si="0"/>
        <v>1.98</v>
      </c>
      <c r="E12" s="192"/>
      <c r="I12" s="190"/>
      <c r="J12" s="190"/>
    </row>
    <row r="13" spans="1:10">
      <c r="A13" s="192" t="s">
        <v>47</v>
      </c>
      <c r="B13" s="211">
        <v>241</v>
      </c>
      <c r="C13" s="211">
        <v>328</v>
      </c>
      <c r="D13" s="203">
        <f t="shared" si="0"/>
        <v>1.36</v>
      </c>
      <c r="E13" s="192"/>
      <c r="I13" s="190"/>
      <c r="J13" s="190"/>
    </row>
    <row r="14" spans="1:10">
      <c r="A14" s="192" t="s">
        <v>48</v>
      </c>
      <c r="B14" s="211">
        <v>1010</v>
      </c>
      <c r="C14" s="211">
        <v>782</v>
      </c>
      <c r="D14" s="203">
        <f t="shared" si="0"/>
        <v>0.77</v>
      </c>
      <c r="E14" s="192"/>
      <c r="I14" s="190"/>
      <c r="J14" s="190"/>
    </row>
    <row r="15" spans="1:10">
      <c r="A15" s="192" t="s">
        <v>49</v>
      </c>
      <c r="B15" s="211">
        <v>26</v>
      </c>
      <c r="C15" s="211">
        <v>2</v>
      </c>
      <c r="D15" s="203">
        <f t="shared" si="0"/>
        <v>0.08</v>
      </c>
      <c r="E15" s="192"/>
      <c r="I15" s="190"/>
      <c r="J15" s="190"/>
    </row>
    <row r="16" spans="1:10">
      <c r="A16" s="192" t="s">
        <v>50</v>
      </c>
      <c r="B16" s="211">
        <v>1351</v>
      </c>
      <c r="C16" s="211">
        <v>1421</v>
      </c>
      <c r="D16" s="203">
        <f t="shared" si="0"/>
        <v>1.05</v>
      </c>
      <c r="E16" s="192"/>
      <c r="I16" s="190"/>
      <c r="J16" s="190"/>
    </row>
    <row r="17" spans="1:10">
      <c r="A17" s="192" t="s">
        <v>51</v>
      </c>
      <c r="B17" s="211">
        <v>3204</v>
      </c>
      <c r="C17" s="211">
        <v>1858</v>
      </c>
      <c r="D17" s="203">
        <f t="shared" si="0"/>
        <v>0.57999999999999996</v>
      </c>
      <c r="E17" s="192"/>
      <c r="I17" s="190"/>
      <c r="J17" s="190"/>
    </row>
    <row r="18" spans="1:10">
      <c r="A18" s="191" t="s">
        <v>52</v>
      </c>
      <c r="B18" s="211">
        <v>45880</v>
      </c>
      <c r="C18" s="211">
        <v>42905</v>
      </c>
      <c r="D18" s="203">
        <f t="shared" si="0"/>
        <v>0.94</v>
      </c>
      <c r="E18" s="192"/>
      <c r="I18" s="190"/>
      <c r="J18" s="190"/>
    </row>
    <row r="19" spans="1:10">
      <c r="A19" s="191" t="s">
        <v>41</v>
      </c>
      <c r="B19" s="211">
        <v>37805</v>
      </c>
      <c r="C19" s="211">
        <v>35475</v>
      </c>
      <c r="D19" s="203">
        <f t="shared" si="0"/>
        <v>0.94</v>
      </c>
      <c r="E19" s="192"/>
      <c r="I19" s="190"/>
      <c r="J19" s="190"/>
    </row>
    <row r="20" spans="1:10">
      <c r="A20" s="191" t="s">
        <v>42</v>
      </c>
      <c r="B20" s="211">
        <v>1632</v>
      </c>
      <c r="C20" s="211">
        <v>1284</v>
      </c>
      <c r="D20" s="203">
        <f t="shared" si="0"/>
        <v>0.79</v>
      </c>
      <c r="E20" s="192"/>
      <c r="I20" s="190"/>
      <c r="J20" s="190"/>
    </row>
    <row r="21" spans="1:10">
      <c r="A21" s="193" t="s">
        <v>43</v>
      </c>
      <c r="B21" s="211">
        <v>575</v>
      </c>
      <c r="C21" s="211">
        <v>913</v>
      </c>
      <c r="D21" s="203">
        <f t="shared" si="0"/>
        <v>1.59</v>
      </c>
      <c r="E21" s="192"/>
      <c r="I21" s="190"/>
      <c r="J21" s="190"/>
    </row>
    <row r="22" spans="1:10">
      <c r="A22" s="193" t="s">
        <v>53</v>
      </c>
      <c r="B22" s="211">
        <v>1865</v>
      </c>
      <c r="C22" s="211">
        <v>1679</v>
      </c>
      <c r="D22" s="203">
        <f t="shared" si="0"/>
        <v>0.9</v>
      </c>
      <c r="E22" s="192"/>
      <c r="I22" s="190"/>
      <c r="J22" s="190"/>
    </row>
    <row r="23" spans="1:10">
      <c r="A23" s="193" t="s">
        <v>54</v>
      </c>
      <c r="B23" s="211">
        <v>181</v>
      </c>
      <c r="C23" s="211">
        <v>189</v>
      </c>
      <c r="D23" s="203">
        <f t="shared" si="0"/>
        <v>1.04</v>
      </c>
      <c r="E23" s="192"/>
      <c r="I23" s="190"/>
      <c r="J23" s="190"/>
    </row>
    <row r="24" spans="1:10">
      <c r="A24" s="193" t="s">
        <v>55</v>
      </c>
      <c r="B24" s="211">
        <v>371</v>
      </c>
      <c r="C24" s="211">
        <v>469</v>
      </c>
      <c r="D24" s="203">
        <f t="shared" si="0"/>
        <v>1.26</v>
      </c>
      <c r="E24" s="192"/>
      <c r="I24" s="190"/>
      <c r="J24" s="190"/>
    </row>
    <row r="25" spans="1:10">
      <c r="A25" s="193" t="s">
        <v>50</v>
      </c>
      <c r="B25" s="211">
        <v>83</v>
      </c>
      <c r="C25" s="211">
        <v>100</v>
      </c>
      <c r="D25" s="203">
        <f t="shared" si="0"/>
        <v>1.21</v>
      </c>
      <c r="E25" s="192"/>
      <c r="I25" s="190"/>
      <c r="J25" s="190"/>
    </row>
    <row r="26" spans="1:10">
      <c r="A26" s="193" t="s">
        <v>56</v>
      </c>
      <c r="B26" s="211">
        <v>3368</v>
      </c>
      <c r="C26" s="211">
        <v>2796</v>
      </c>
      <c r="D26" s="203">
        <f t="shared" si="0"/>
        <v>0.83</v>
      </c>
      <c r="E26" s="192"/>
      <c r="I26" s="190"/>
      <c r="J26" s="190"/>
    </row>
    <row r="27" spans="1:10">
      <c r="A27" s="191" t="s">
        <v>57</v>
      </c>
      <c r="B27" s="211">
        <v>1818301</v>
      </c>
      <c r="C27" s="211">
        <v>1613478</v>
      </c>
      <c r="D27" s="203">
        <f t="shared" si="0"/>
        <v>0.89</v>
      </c>
      <c r="E27" s="192"/>
      <c r="I27" s="190"/>
      <c r="J27" s="190"/>
    </row>
    <row r="28" spans="1:10">
      <c r="A28" s="191" t="s">
        <v>41</v>
      </c>
      <c r="B28" s="211">
        <v>1165152</v>
      </c>
      <c r="C28" s="211">
        <v>1138907</v>
      </c>
      <c r="D28" s="203">
        <f t="shared" si="0"/>
        <v>0.98</v>
      </c>
      <c r="E28" s="192"/>
      <c r="I28" s="190"/>
      <c r="J28" s="190"/>
    </row>
    <row r="29" spans="1:10">
      <c r="A29" s="191" t="s">
        <v>42</v>
      </c>
      <c r="B29" s="211">
        <v>213085</v>
      </c>
      <c r="C29" s="211">
        <v>106775</v>
      </c>
      <c r="D29" s="203">
        <f t="shared" si="0"/>
        <v>0.5</v>
      </c>
      <c r="E29" s="192"/>
      <c r="I29" s="190"/>
      <c r="J29" s="190"/>
    </row>
    <row r="30" spans="1:10">
      <c r="A30" s="193" t="s">
        <v>43</v>
      </c>
      <c r="B30" s="211">
        <v>74197</v>
      </c>
      <c r="C30" s="211">
        <v>74727</v>
      </c>
      <c r="D30" s="203">
        <f t="shared" si="0"/>
        <v>1.01</v>
      </c>
      <c r="E30" s="192"/>
      <c r="I30" s="190"/>
      <c r="J30" s="190"/>
    </row>
    <row r="31" spans="1:10">
      <c r="A31" s="193" t="s">
        <v>58</v>
      </c>
      <c r="B31" s="211">
        <v>1131</v>
      </c>
      <c r="C31" s="211">
        <v>1130</v>
      </c>
      <c r="D31" s="203">
        <f t="shared" si="0"/>
        <v>1</v>
      </c>
      <c r="E31" s="192"/>
      <c r="I31" s="190"/>
      <c r="J31" s="190"/>
    </row>
    <row r="32" spans="1:10">
      <c r="A32" s="193" t="s">
        <v>59</v>
      </c>
      <c r="B32" s="211">
        <v>159</v>
      </c>
      <c r="C32" s="211">
        <v>529</v>
      </c>
      <c r="D32" s="203">
        <f t="shared" si="0"/>
        <v>3.33</v>
      </c>
      <c r="E32" s="192"/>
      <c r="I32" s="190"/>
      <c r="J32" s="190"/>
    </row>
    <row r="33" spans="1:10">
      <c r="A33" s="194" t="s">
        <v>60</v>
      </c>
      <c r="B33" s="211">
        <v>846</v>
      </c>
      <c r="C33" s="211">
        <v>957</v>
      </c>
      <c r="D33" s="203">
        <f t="shared" si="0"/>
        <v>1.1299999999999999</v>
      </c>
      <c r="E33" s="192"/>
      <c r="I33" s="190"/>
      <c r="J33" s="190"/>
    </row>
    <row r="34" spans="1:10">
      <c r="A34" s="191" t="s">
        <v>61</v>
      </c>
      <c r="B34" s="211">
        <v>7937</v>
      </c>
      <c r="C34" s="211">
        <v>5699</v>
      </c>
      <c r="D34" s="203">
        <f t="shared" si="0"/>
        <v>0.72</v>
      </c>
      <c r="E34" s="192"/>
      <c r="I34" s="190"/>
      <c r="J34" s="190"/>
    </row>
    <row r="35" spans="1:10">
      <c r="A35" s="193" t="s">
        <v>62</v>
      </c>
      <c r="B35" s="211">
        <v>70</v>
      </c>
      <c r="C35" s="211">
        <v>6</v>
      </c>
      <c r="D35" s="203">
        <f t="shared" si="0"/>
        <v>0.09</v>
      </c>
      <c r="E35" s="192"/>
      <c r="I35" s="190"/>
      <c r="J35" s="190"/>
    </row>
    <row r="36" spans="1:10">
      <c r="A36" s="193" t="s">
        <v>50</v>
      </c>
      <c r="B36" s="211">
        <v>145735</v>
      </c>
      <c r="C36" s="211">
        <v>166587</v>
      </c>
      <c r="D36" s="203">
        <f t="shared" si="0"/>
        <v>1.1399999999999999</v>
      </c>
      <c r="E36" s="192"/>
      <c r="I36" s="190"/>
      <c r="J36" s="190"/>
    </row>
    <row r="37" spans="1:10" ht="21" customHeight="1">
      <c r="A37" s="195" t="s">
        <v>63</v>
      </c>
      <c r="B37" s="211">
        <v>209989</v>
      </c>
      <c r="C37" s="211">
        <v>118161</v>
      </c>
      <c r="D37" s="203">
        <f t="shared" si="0"/>
        <v>0.56000000000000005</v>
      </c>
      <c r="E37" s="192"/>
      <c r="I37" s="190"/>
      <c r="J37" s="190"/>
    </row>
    <row r="38" spans="1:10">
      <c r="A38" s="191" t="s">
        <v>64</v>
      </c>
      <c r="B38" s="211">
        <v>115440</v>
      </c>
      <c r="C38" s="211">
        <v>227716</v>
      </c>
      <c r="D38" s="203">
        <f t="shared" si="0"/>
        <v>1.97</v>
      </c>
      <c r="E38" s="192"/>
      <c r="I38" s="190"/>
      <c r="J38" s="190"/>
    </row>
    <row r="39" spans="1:10">
      <c r="A39" s="191" t="s">
        <v>41</v>
      </c>
      <c r="B39" s="211">
        <v>55812</v>
      </c>
      <c r="C39" s="211">
        <v>53610</v>
      </c>
      <c r="D39" s="203">
        <f t="shared" si="0"/>
        <v>0.96</v>
      </c>
      <c r="E39" s="192"/>
      <c r="I39" s="190"/>
      <c r="J39" s="190"/>
    </row>
    <row r="40" spans="1:10">
      <c r="A40" s="191" t="s">
        <v>42</v>
      </c>
      <c r="B40" s="211">
        <v>7555</v>
      </c>
      <c r="C40" s="211">
        <v>9143</v>
      </c>
      <c r="D40" s="203">
        <f t="shared" si="0"/>
        <v>1.21</v>
      </c>
      <c r="E40" s="192"/>
      <c r="I40" s="190"/>
      <c r="J40" s="190"/>
    </row>
    <row r="41" spans="1:10">
      <c r="A41" s="191" t="s">
        <v>43</v>
      </c>
      <c r="B41" s="211">
        <v>859</v>
      </c>
      <c r="C41" s="211">
        <v>1167</v>
      </c>
      <c r="D41" s="203">
        <f t="shared" si="0"/>
        <v>1.36</v>
      </c>
      <c r="E41" s="192"/>
      <c r="I41" s="190"/>
      <c r="J41" s="190"/>
    </row>
    <row r="42" spans="1:10">
      <c r="A42" s="193" t="s">
        <v>65</v>
      </c>
      <c r="B42" s="211">
        <v>258</v>
      </c>
      <c r="C42" s="211">
        <v>170</v>
      </c>
      <c r="D42" s="203">
        <f t="shared" si="0"/>
        <v>0.66</v>
      </c>
      <c r="E42" s="192"/>
      <c r="I42" s="190"/>
      <c r="J42" s="190"/>
    </row>
    <row r="43" spans="1:10">
      <c r="A43" s="193" t="s">
        <v>66</v>
      </c>
      <c r="B43" s="211">
        <v>22</v>
      </c>
      <c r="C43" s="211">
        <v>4</v>
      </c>
      <c r="D43" s="203">
        <f t="shared" si="0"/>
        <v>0.18</v>
      </c>
      <c r="E43" s="192"/>
      <c r="I43" s="190"/>
      <c r="J43" s="190"/>
    </row>
    <row r="44" spans="1:10">
      <c r="A44" s="193" t="s">
        <v>67</v>
      </c>
      <c r="B44" s="211">
        <v>3717</v>
      </c>
      <c r="C44" s="211">
        <v>577</v>
      </c>
      <c r="D44" s="203">
        <f t="shared" si="0"/>
        <v>0.16</v>
      </c>
      <c r="E44" s="192"/>
      <c r="I44" s="190"/>
      <c r="J44" s="190"/>
    </row>
    <row r="45" spans="1:10">
      <c r="A45" s="191" t="s">
        <v>68</v>
      </c>
      <c r="B45" s="211">
        <v>144</v>
      </c>
      <c r="C45" s="211">
        <v>86</v>
      </c>
      <c r="D45" s="203">
        <f t="shared" si="0"/>
        <v>0.6</v>
      </c>
      <c r="E45" s="192"/>
      <c r="I45" s="190"/>
      <c r="J45" s="190"/>
    </row>
    <row r="46" spans="1:10">
      <c r="A46" s="191" t="s">
        <v>69</v>
      </c>
      <c r="B46" s="211">
        <v>1356</v>
      </c>
      <c r="C46" s="211">
        <v>845</v>
      </c>
      <c r="D46" s="203">
        <f t="shared" si="0"/>
        <v>0.62</v>
      </c>
      <c r="E46" s="192"/>
      <c r="I46" s="190"/>
      <c r="J46" s="190"/>
    </row>
    <row r="47" spans="1:10" ht="13.5" customHeight="1">
      <c r="A47" s="191" t="s">
        <v>50</v>
      </c>
      <c r="B47" s="211">
        <v>7487</v>
      </c>
      <c r="C47" s="211">
        <v>6768</v>
      </c>
      <c r="D47" s="203">
        <f t="shared" si="0"/>
        <v>0.9</v>
      </c>
      <c r="E47" s="192"/>
      <c r="I47" s="190"/>
      <c r="J47" s="190"/>
    </row>
    <row r="48" spans="1:10">
      <c r="A48" s="193" t="s">
        <v>70</v>
      </c>
      <c r="B48" s="211">
        <v>38230</v>
      </c>
      <c r="C48" s="211">
        <v>155346</v>
      </c>
      <c r="D48" s="203">
        <f t="shared" si="0"/>
        <v>4.0599999999999996</v>
      </c>
      <c r="E48" s="192"/>
      <c r="I48" s="190"/>
      <c r="J48" s="190"/>
    </row>
    <row r="49" spans="1:10">
      <c r="A49" s="191" t="s">
        <v>71</v>
      </c>
      <c r="B49" s="211">
        <v>33776</v>
      </c>
      <c r="C49" s="211">
        <v>25930</v>
      </c>
      <c r="D49" s="203">
        <f t="shared" si="0"/>
        <v>0.77</v>
      </c>
      <c r="E49" s="192"/>
      <c r="I49" s="190"/>
      <c r="J49" s="190"/>
    </row>
    <row r="50" spans="1:10">
      <c r="A50" s="193" t="s">
        <v>41</v>
      </c>
      <c r="B50" s="211">
        <v>20855</v>
      </c>
      <c r="C50" s="211">
        <v>17817</v>
      </c>
      <c r="D50" s="203">
        <f t="shared" si="0"/>
        <v>0.85</v>
      </c>
      <c r="E50" s="192"/>
      <c r="I50" s="190"/>
      <c r="J50" s="190"/>
    </row>
    <row r="51" spans="1:10">
      <c r="A51" s="192" t="s">
        <v>42</v>
      </c>
      <c r="B51" s="211">
        <v>664</v>
      </c>
      <c r="C51" s="211">
        <v>558</v>
      </c>
      <c r="D51" s="203">
        <f t="shared" si="0"/>
        <v>0.84</v>
      </c>
      <c r="E51" s="192"/>
      <c r="I51" s="190"/>
      <c r="J51" s="190"/>
    </row>
    <row r="52" spans="1:10">
      <c r="A52" s="191" t="s">
        <v>43</v>
      </c>
      <c r="B52" s="211">
        <v>198</v>
      </c>
      <c r="C52" s="211">
        <v>160</v>
      </c>
      <c r="D52" s="203">
        <f t="shared" si="0"/>
        <v>0.81</v>
      </c>
      <c r="E52" s="192"/>
      <c r="I52" s="190"/>
      <c r="J52" s="190"/>
    </row>
    <row r="53" spans="1:10">
      <c r="A53" s="191" t="s">
        <v>72</v>
      </c>
      <c r="B53" s="211">
        <v>1110</v>
      </c>
      <c r="C53" s="211">
        <v>974</v>
      </c>
      <c r="D53" s="203">
        <f t="shared" si="0"/>
        <v>0.88</v>
      </c>
      <c r="E53" s="192"/>
      <c r="I53" s="190"/>
      <c r="J53" s="190"/>
    </row>
    <row r="54" spans="1:10">
      <c r="A54" s="191" t="s">
        <v>73</v>
      </c>
      <c r="B54" s="211">
        <v>1526</v>
      </c>
      <c r="C54" s="211">
        <v>1422</v>
      </c>
      <c r="D54" s="203">
        <f t="shared" si="0"/>
        <v>0.93</v>
      </c>
      <c r="E54" s="192"/>
      <c r="I54" s="190"/>
      <c r="J54" s="190"/>
    </row>
    <row r="55" spans="1:10">
      <c r="A55" s="193" t="s">
        <v>74</v>
      </c>
      <c r="B55" s="211">
        <v>53</v>
      </c>
      <c r="C55" s="211">
        <v>7</v>
      </c>
      <c r="D55" s="203">
        <f t="shared" si="0"/>
        <v>0.13</v>
      </c>
      <c r="E55" s="192"/>
      <c r="I55" s="190"/>
      <c r="J55" s="190"/>
    </row>
    <row r="56" spans="1:10">
      <c r="A56" s="193" t="s">
        <v>75</v>
      </c>
      <c r="B56" s="211">
        <v>5053</v>
      </c>
      <c r="C56" s="211">
        <v>758</v>
      </c>
      <c r="D56" s="203">
        <f t="shared" si="0"/>
        <v>0.15</v>
      </c>
      <c r="E56" s="192"/>
      <c r="I56" s="190"/>
      <c r="J56" s="190"/>
    </row>
    <row r="57" spans="1:10">
      <c r="A57" s="193" t="s">
        <v>76</v>
      </c>
      <c r="B57" s="211">
        <v>190</v>
      </c>
      <c r="C57" s="211">
        <v>463</v>
      </c>
      <c r="D57" s="203">
        <f t="shared" si="0"/>
        <v>2.44</v>
      </c>
      <c r="E57" s="192"/>
      <c r="I57" s="190"/>
      <c r="J57" s="190"/>
    </row>
    <row r="58" spans="1:10">
      <c r="A58" s="191" t="s">
        <v>50</v>
      </c>
      <c r="B58" s="211">
        <v>3296</v>
      </c>
      <c r="C58" s="211">
        <v>3015</v>
      </c>
      <c r="D58" s="203">
        <f t="shared" si="0"/>
        <v>0.92</v>
      </c>
      <c r="E58" s="192"/>
      <c r="I58" s="190"/>
      <c r="J58" s="190"/>
    </row>
    <row r="59" spans="1:10">
      <c r="A59" s="193" t="s">
        <v>77</v>
      </c>
      <c r="B59" s="211">
        <v>831</v>
      </c>
      <c r="C59" s="211">
        <v>756</v>
      </c>
      <c r="D59" s="203">
        <f t="shared" si="0"/>
        <v>0.91</v>
      </c>
      <c r="E59" s="192"/>
      <c r="I59" s="190"/>
      <c r="J59" s="190"/>
    </row>
    <row r="60" spans="1:10">
      <c r="A60" s="191" t="s">
        <v>78</v>
      </c>
      <c r="B60" s="211">
        <v>244549</v>
      </c>
      <c r="C60" s="211">
        <v>211383</v>
      </c>
      <c r="D60" s="203">
        <f t="shared" si="0"/>
        <v>0.86</v>
      </c>
      <c r="E60" s="192"/>
      <c r="I60" s="190"/>
      <c r="J60" s="190"/>
    </row>
    <row r="61" spans="1:10">
      <c r="A61" s="193" t="s">
        <v>41</v>
      </c>
      <c r="B61" s="211">
        <v>104957</v>
      </c>
      <c r="C61" s="211">
        <v>101134</v>
      </c>
      <c r="D61" s="203">
        <f t="shared" si="0"/>
        <v>0.96</v>
      </c>
      <c r="E61" s="192"/>
      <c r="I61" s="190"/>
      <c r="J61" s="190"/>
    </row>
    <row r="62" spans="1:10">
      <c r="A62" s="192" t="s">
        <v>42</v>
      </c>
      <c r="B62" s="211">
        <v>29061</v>
      </c>
      <c r="C62" s="211">
        <v>13320</v>
      </c>
      <c r="D62" s="203">
        <f t="shared" si="0"/>
        <v>0.46</v>
      </c>
      <c r="E62" s="192"/>
      <c r="I62" s="190"/>
      <c r="J62" s="190"/>
    </row>
    <row r="63" spans="1:10">
      <c r="A63" s="192" t="s">
        <v>43</v>
      </c>
      <c r="B63" s="211">
        <v>1276</v>
      </c>
      <c r="C63" s="211">
        <v>1201</v>
      </c>
      <c r="D63" s="203">
        <f t="shared" si="0"/>
        <v>0.94</v>
      </c>
      <c r="E63" s="192"/>
      <c r="I63" s="190"/>
      <c r="J63" s="190"/>
    </row>
    <row r="64" spans="1:10">
      <c r="A64" s="192" t="s">
        <v>79</v>
      </c>
      <c r="B64" s="211">
        <v>560</v>
      </c>
      <c r="C64" s="211">
        <v>967</v>
      </c>
      <c r="D64" s="203">
        <f t="shared" si="0"/>
        <v>1.73</v>
      </c>
      <c r="E64" s="192"/>
      <c r="I64" s="190"/>
      <c r="J64" s="190"/>
    </row>
    <row r="65" spans="1:10">
      <c r="A65" s="192" t="s">
        <v>80</v>
      </c>
      <c r="B65" s="211">
        <v>603</v>
      </c>
      <c r="C65" s="211">
        <v>773</v>
      </c>
      <c r="D65" s="203">
        <f t="shared" si="0"/>
        <v>1.28</v>
      </c>
      <c r="E65" s="192"/>
      <c r="I65" s="190"/>
      <c r="J65" s="190"/>
    </row>
    <row r="66" spans="1:10">
      <c r="A66" s="192" t="s">
        <v>81</v>
      </c>
      <c r="B66" s="211">
        <v>79</v>
      </c>
      <c r="C66" s="211">
        <v>56</v>
      </c>
      <c r="D66" s="203">
        <f t="shared" si="0"/>
        <v>0.71</v>
      </c>
      <c r="E66" s="192"/>
      <c r="I66" s="190"/>
      <c r="J66" s="190"/>
    </row>
    <row r="67" spans="1:10">
      <c r="A67" s="191" t="s">
        <v>82</v>
      </c>
      <c r="B67" s="211">
        <v>7776</v>
      </c>
      <c r="C67" s="211">
        <v>4779</v>
      </c>
      <c r="D67" s="203">
        <f t="shared" si="0"/>
        <v>0.62</v>
      </c>
      <c r="E67" s="192"/>
      <c r="I67" s="190"/>
      <c r="J67" s="190"/>
    </row>
    <row r="68" spans="1:10">
      <c r="A68" s="193" t="s">
        <v>83</v>
      </c>
      <c r="B68" s="211">
        <v>4611</v>
      </c>
      <c r="C68" s="211">
        <v>5661</v>
      </c>
      <c r="D68" s="203">
        <f t="shared" si="0"/>
        <v>1.23</v>
      </c>
      <c r="E68" s="192"/>
      <c r="I68" s="190"/>
      <c r="J68" s="190"/>
    </row>
    <row r="69" spans="1:10">
      <c r="A69" s="193" t="s">
        <v>50</v>
      </c>
      <c r="B69" s="211">
        <v>23042</v>
      </c>
      <c r="C69" s="211">
        <v>31343</v>
      </c>
      <c r="D69" s="203">
        <f t="shared" ref="D69:D132" si="1">IF(B69=0,"",ROUND(C69/B69,3))</f>
        <v>1.36</v>
      </c>
      <c r="E69" s="192"/>
      <c r="I69" s="190"/>
      <c r="J69" s="190"/>
    </row>
    <row r="70" spans="1:10">
      <c r="A70" s="193" t="s">
        <v>84</v>
      </c>
      <c r="B70" s="211">
        <v>72584</v>
      </c>
      <c r="C70" s="211">
        <v>52149</v>
      </c>
      <c r="D70" s="203">
        <f t="shared" si="1"/>
        <v>0.72</v>
      </c>
      <c r="E70" s="192"/>
      <c r="I70" s="190"/>
      <c r="J70" s="190"/>
    </row>
    <row r="71" spans="1:10">
      <c r="A71" s="191" t="s">
        <v>85</v>
      </c>
      <c r="B71" s="211">
        <v>162222</v>
      </c>
      <c r="C71" s="211">
        <v>106989</v>
      </c>
      <c r="D71" s="203">
        <f t="shared" si="1"/>
        <v>0.66</v>
      </c>
      <c r="E71" s="192"/>
      <c r="I71" s="190"/>
      <c r="J71" s="190"/>
    </row>
    <row r="72" spans="1:10">
      <c r="A72" s="191" t="s">
        <v>41</v>
      </c>
      <c r="B72" s="211">
        <v>133680</v>
      </c>
      <c r="C72" s="211">
        <v>81348</v>
      </c>
      <c r="D72" s="203">
        <f t="shared" si="1"/>
        <v>0.61</v>
      </c>
      <c r="E72" s="192"/>
      <c r="I72" s="190"/>
      <c r="J72" s="190"/>
    </row>
    <row r="73" spans="1:10">
      <c r="A73" s="191" t="s">
        <v>42</v>
      </c>
      <c r="B73" s="211">
        <v>8869</v>
      </c>
      <c r="C73" s="211">
        <v>7361</v>
      </c>
      <c r="D73" s="203">
        <f t="shared" si="1"/>
        <v>0.83</v>
      </c>
      <c r="E73" s="192"/>
      <c r="I73" s="190"/>
      <c r="J73" s="190"/>
    </row>
    <row r="74" spans="1:10">
      <c r="A74" s="193" t="s">
        <v>43</v>
      </c>
      <c r="B74" s="211">
        <v>0</v>
      </c>
      <c r="C74" s="211">
        <v>0</v>
      </c>
      <c r="D74" s="203" t="str">
        <f t="shared" si="1"/>
        <v/>
      </c>
      <c r="E74" s="192"/>
      <c r="I74" s="190"/>
      <c r="J74" s="190"/>
    </row>
    <row r="75" spans="1:10">
      <c r="A75" s="193" t="s">
        <v>86</v>
      </c>
      <c r="B75" s="211">
        <v>137</v>
      </c>
      <c r="C75" s="211">
        <v>0</v>
      </c>
      <c r="D75" s="203">
        <f t="shared" si="1"/>
        <v>0</v>
      </c>
      <c r="E75" s="192"/>
      <c r="I75" s="190"/>
      <c r="J75" s="190"/>
    </row>
    <row r="76" spans="1:10">
      <c r="A76" s="193" t="s">
        <v>87</v>
      </c>
      <c r="B76" s="211">
        <v>0</v>
      </c>
      <c r="C76" s="211">
        <v>0</v>
      </c>
      <c r="D76" s="203" t="str">
        <f t="shared" si="1"/>
        <v/>
      </c>
      <c r="E76" s="192"/>
      <c r="I76" s="190"/>
      <c r="J76" s="190"/>
    </row>
    <row r="77" spans="1:10">
      <c r="A77" s="192" t="s">
        <v>88</v>
      </c>
      <c r="B77" s="211">
        <v>5565</v>
      </c>
      <c r="C77" s="211">
        <v>460</v>
      </c>
      <c r="D77" s="203">
        <f t="shared" si="1"/>
        <v>0.08</v>
      </c>
      <c r="E77" s="192"/>
      <c r="I77" s="190"/>
      <c r="J77" s="190"/>
    </row>
    <row r="78" spans="1:10">
      <c r="A78" s="191" t="s">
        <v>89</v>
      </c>
      <c r="B78" s="211">
        <v>40</v>
      </c>
      <c r="C78" s="211">
        <v>0</v>
      </c>
      <c r="D78" s="203">
        <f t="shared" si="1"/>
        <v>0</v>
      </c>
      <c r="E78" s="192"/>
      <c r="I78" s="190"/>
      <c r="J78" s="190"/>
    </row>
    <row r="79" spans="1:10">
      <c r="A79" s="191" t="s">
        <v>90</v>
      </c>
      <c r="B79" s="211">
        <v>2882</v>
      </c>
      <c r="C79" s="211">
        <v>1450</v>
      </c>
      <c r="D79" s="203">
        <f t="shared" si="1"/>
        <v>0.5</v>
      </c>
      <c r="E79" s="192"/>
      <c r="I79" s="190"/>
      <c r="J79" s="190"/>
    </row>
    <row r="80" spans="1:10">
      <c r="A80" s="191" t="s">
        <v>82</v>
      </c>
      <c r="B80" s="211">
        <v>450</v>
      </c>
      <c r="C80" s="211">
        <v>0</v>
      </c>
      <c r="D80" s="203">
        <f t="shared" si="1"/>
        <v>0</v>
      </c>
      <c r="E80" s="192"/>
      <c r="I80" s="190"/>
      <c r="J80" s="190"/>
    </row>
    <row r="81" spans="1:10">
      <c r="A81" s="193" t="s">
        <v>50</v>
      </c>
      <c r="B81" s="211">
        <v>45</v>
      </c>
      <c r="C81" s="211">
        <v>38</v>
      </c>
      <c r="D81" s="203">
        <f t="shared" si="1"/>
        <v>0.84</v>
      </c>
      <c r="E81" s="192"/>
      <c r="I81" s="190"/>
      <c r="J81" s="190"/>
    </row>
    <row r="82" spans="1:10">
      <c r="A82" s="193" t="s">
        <v>91</v>
      </c>
      <c r="B82" s="211">
        <v>10554</v>
      </c>
      <c r="C82" s="211">
        <v>16332</v>
      </c>
      <c r="D82" s="203">
        <f t="shared" si="1"/>
        <v>1.55</v>
      </c>
      <c r="E82" s="192"/>
      <c r="I82" s="190"/>
      <c r="J82" s="190"/>
    </row>
    <row r="83" spans="1:10">
      <c r="A83" s="191" t="s">
        <v>92</v>
      </c>
      <c r="B83" s="211">
        <v>51610</v>
      </c>
      <c r="C83" s="211">
        <v>44517</v>
      </c>
      <c r="D83" s="203">
        <f t="shared" si="1"/>
        <v>0.86</v>
      </c>
      <c r="E83" s="192"/>
      <c r="I83" s="190"/>
      <c r="J83" s="190"/>
    </row>
    <row r="84" spans="1:10">
      <c r="A84" s="191" t="s">
        <v>41</v>
      </c>
      <c r="B84" s="211">
        <v>32578</v>
      </c>
      <c r="C84" s="211">
        <v>30223</v>
      </c>
      <c r="D84" s="203">
        <f t="shared" si="1"/>
        <v>0.93</v>
      </c>
      <c r="E84" s="192"/>
      <c r="I84" s="190"/>
      <c r="J84" s="190"/>
    </row>
    <row r="85" spans="1:10">
      <c r="A85" s="191" t="s">
        <v>42</v>
      </c>
      <c r="B85" s="211">
        <v>1720</v>
      </c>
      <c r="C85" s="211">
        <v>1701</v>
      </c>
      <c r="D85" s="203">
        <f t="shared" si="1"/>
        <v>0.99</v>
      </c>
      <c r="E85" s="192"/>
      <c r="I85" s="190"/>
      <c r="J85" s="190"/>
    </row>
    <row r="86" spans="1:10">
      <c r="A86" s="191" t="s">
        <v>43</v>
      </c>
      <c r="B86" s="211">
        <v>279</v>
      </c>
      <c r="C86" s="211">
        <v>224</v>
      </c>
      <c r="D86" s="203">
        <f t="shared" si="1"/>
        <v>0.8</v>
      </c>
      <c r="E86" s="192"/>
      <c r="I86" s="190"/>
      <c r="J86" s="190"/>
    </row>
    <row r="87" spans="1:10">
      <c r="A87" s="196" t="s">
        <v>93</v>
      </c>
      <c r="B87" s="211">
        <v>9664</v>
      </c>
      <c r="C87" s="211">
        <v>8168</v>
      </c>
      <c r="D87" s="203">
        <f t="shared" si="1"/>
        <v>0.85</v>
      </c>
      <c r="E87" s="192"/>
      <c r="I87" s="190"/>
      <c r="J87" s="190"/>
    </row>
    <row r="88" spans="1:10">
      <c r="A88" s="193" t="s">
        <v>94</v>
      </c>
      <c r="B88" s="211">
        <v>37</v>
      </c>
      <c r="C88" s="211">
        <v>19</v>
      </c>
      <c r="D88" s="203">
        <f t="shared" si="1"/>
        <v>0.51</v>
      </c>
      <c r="E88" s="192"/>
      <c r="I88" s="190"/>
      <c r="J88" s="190"/>
    </row>
    <row r="89" spans="1:10">
      <c r="A89" s="193" t="s">
        <v>82</v>
      </c>
      <c r="B89" s="211">
        <v>159</v>
      </c>
      <c r="C89" s="211">
        <v>176</v>
      </c>
      <c r="D89" s="203">
        <f t="shared" si="1"/>
        <v>1.1100000000000001</v>
      </c>
      <c r="E89" s="192"/>
      <c r="I89" s="190"/>
      <c r="J89" s="190"/>
    </row>
    <row r="90" spans="1:10">
      <c r="A90" s="193" t="s">
        <v>50</v>
      </c>
      <c r="B90" s="211">
        <v>2008</v>
      </c>
      <c r="C90" s="211">
        <v>1671</v>
      </c>
      <c r="D90" s="203">
        <f t="shared" si="1"/>
        <v>0.83</v>
      </c>
      <c r="E90" s="192"/>
      <c r="I90" s="190"/>
      <c r="J90" s="190"/>
    </row>
    <row r="91" spans="1:10">
      <c r="A91" s="192" t="s">
        <v>95</v>
      </c>
      <c r="B91" s="211">
        <v>5165</v>
      </c>
      <c r="C91" s="211">
        <v>2335</v>
      </c>
      <c r="D91" s="203">
        <f t="shared" si="1"/>
        <v>0.45</v>
      </c>
      <c r="E91" s="192"/>
      <c r="I91" s="190"/>
      <c r="J91" s="190"/>
    </row>
    <row r="92" spans="1:10">
      <c r="A92" s="191" t="s">
        <v>96</v>
      </c>
      <c r="B92" s="211">
        <v>3495</v>
      </c>
      <c r="C92" s="211">
        <v>3011</v>
      </c>
      <c r="D92" s="203">
        <f t="shared" si="1"/>
        <v>0.86</v>
      </c>
      <c r="E92" s="192"/>
      <c r="I92" s="190"/>
      <c r="J92" s="190"/>
    </row>
    <row r="93" spans="1:10">
      <c r="A93" s="191" t="s">
        <v>41</v>
      </c>
      <c r="B93" s="211">
        <v>317</v>
      </c>
      <c r="C93" s="211">
        <v>889</v>
      </c>
      <c r="D93" s="203">
        <f t="shared" si="1"/>
        <v>2.8</v>
      </c>
      <c r="E93" s="192"/>
      <c r="I93" s="190"/>
      <c r="J93" s="190"/>
    </row>
    <row r="94" spans="1:10">
      <c r="A94" s="193" t="s">
        <v>42</v>
      </c>
      <c r="B94" s="211">
        <v>0</v>
      </c>
      <c r="C94" s="211">
        <v>0</v>
      </c>
      <c r="D94" s="203" t="str">
        <f t="shared" si="1"/>
        <v/>
      </c>
      <c r="E94" s="192"/>
      <c r="I94" s="190"/>
      <c r="J94" s="190"/>
    </row>
    <row r="95" spans="1:10">
      <c r="A95" s="193" t="s">
        <v>43</v>
      </c>
      <c r="B95" s="211">
        <v>0</v>
      </c>
      <c r="C95" s="211">
        <v>0</v>
      </c>
      <c r="D95" s="203" t="str">
        <f t="shared" si="1"/>
        <v/>
      </c>
      <c r="E95" s="192"/>
      <c r="I95" s="190"/>
      <c r="J95" s="190"/>
    </row>
    <row r="96" spans="1:10">
      <c r="A96" s="191" t="s">
        <v>97</v>
      </c>
      <c r="B96" s="211">
        <v>0</v>
      </c>
      <c r="C96" s="211">
        <v>0</v>
      </c>
      <c r="D96" s="203" t="str">
        <f t="shared" si="1"/>
        <v/>
      </c>
      <c r="E96" s="192"/>
      <c r="I96" s="190"/>
      <c r="J96" s="190"/>
    </row>
    <row r="97" spans="1:10">
      <c r="A97" s="191" t="s">
        <v>98</v>
      </c>
      <c r="B97" s="211">
        <v>558</v>
      </c>
      <c r="C97" s="211">
        <v>702</v>
      </c>
      <c r="D97" s="203">
        <f t="shared" si="1"/>
        <v>1.26</v>
      </c>
      <c r="E97" s="192"/>
      <c r="I97" s="190"/>
      <c r="J97" s="190"/>
    </row>
    <row r="98" spans="1:10">
      <c r="A98" s="191" t="s">
        <v>82</v>
      </c>
      <c r="B98" s="211">
        <v>0</v>
      </c>
      <c r="C98" s="211">
        <v>0</v>
      </c>
      <c r="D98" s="203" t="str">
        <f t="shared" si="1"/>
        <v/>
      </c>
      <c r="E98" s="192"/>
      <c r="I98" s="190"/>
      <c r="J98" s="190"/>
    </row>
    <row r="99" spans="1:10">
      <c r="A99" s="191" t="s">
        <v>99</v>
      </c>
      <c r="B99" s="211">
        <v>0</v>
      </c>
      <c r="C99" s="211">
        <v>0</v>
      </c>
      <c r="D99" s="203" t="str">
        <f t="shared" si="1"/>
        <v/>
      </c>
      <c r="E99" s="192"/>
      <c r="I99" s="190"/>
      <c r="J99" s="190"/>
    </row>
    <row r="100" spans="1:10">
      <c r="A100" s="191" t="s">
        <v>100</v>
      </c>
      <c r="B100" s="211">
        <v>0</v>
      </c>
      <c r="C100" s="211">
        <v>0</v>
      </c>
      <c r="D100" s="203" t="str">
        <f t="shared" si="1"/>
        <v/>
      </c>
      <c r="E100" s="192"/>
      <c r="I100" s="190"/>
      <c r="J100" s="190"/>
    </row>
    <row r="101" spans="1:10">
      <c r="A101" s="191" t="s">
        <v>101</v>
      </c>
      <c r="B101" s="211">
        <v>0</v>
      </c>
      <c r="C101" s="211">
        <v>0</v>
      </c>
      <c r="D101" s="203" t="str">
        <f t="shared" si="1"/>
        <v/>
      </c>
      <c r="E101" s="192"/>
      <c r="I101" s="190"/>
      <c r="J101" s="190"/>
    </row>
    <row r="102" spans="1:10">
      <c r="A102" s="191" t="s">
        <v>102</v>
      </c>
      <c r="B102" s="211">
        <v>555</v>
      </c>
      <c r="C102" s="211">
        <v>10</v>
      </c>
      <c r="D102" s="203">
        <f t="shared" si="1"/>
        <v>0.02</v>
      </c>
      <c r="E102" s="192"/>
      <c r="I102" s="190"/>
      <c r="J102" s="190"/>
    </row>
    <row r="103" spans="1:10">
      <c r="A103" s="193" t="s">
        <v>50</v>
      </c>
      <c r="B103" s="211">
        <v>0</v>
      </c>
      <c r="C103" s="211">
        <v>0</v>
      </c>
      <c r="D103" s="203" t="str">
        <f t="shared" si="1"/>
        <v/>
      </c>
      <c r="E103" s="192"/>
      <c r="I103" s="190"/>
      <c r="J103" s="190"/>
    </row>
    <row r="104" spans="1:10">
      <c r="A104" s="193" t="s">
        <v>103</v>
      </c>
      <c r="B104" s="211">
        <v>2065</v>
      </c>
      <c r="C104" s="211">
        <v>1410</v>
      </c>
      <c r="D104" s="203">
        <f t="shared" si="1"/>
        <v>0.68</v>
      </c>
      <c r="E104" s="192"/>
      <c r="I104" s="190"/>
      <c r="J104" s="190"/>
    </row>
    <row r="105" spans="1:10">
      <c r="A105" s="191" t="s">
        <v>104</v>
      </c>
      <c r="B105" s="211">
        <v>102595</v>
      </c>
      <c r="C105" s="211">
        <v>97185</v>
      </c>
      <c r="D105" s="203">
        <f t="shared" si="1"/>
        <v>0.95</v>
      </c>
      <c r="E105" s="192"/>
      <c r="I105" s="190"/>
      <c r="J105" s="190"/>
    </row>
    <row r="106" spans="1:10">
      <c r="A106" s="193" t="s">
        <v>41</v>
      </c>
      <c r="B106" s="211">
        <v>47452</v>
      </c>
      <c r="C106" s="211">
        <v>43225</v>
      </c>
      <c r="D106" s="203">
        <f t="shared" si="1"/>
        <v>0.91</v>
      </c>
      <c r="E106" s="192"/>
      <c r="I106" s="190"/>
      <c r="J106" s="190"/>
    </row>
    <row r="107" spans="1:10">
      <c r="A107" s="191" t="s">
        <v>42</v>
      </c>
      <c r="B107" s="211">
        <v>4113</v>
      </c>
      <c r="C107" s="211">
        <v>4952</v>
      </c>
      <c r="D107" s="203">
        <f t="shared" si="1"/>
        <v>1.2</v>
      </c>
      <c r="E107" s="192"/>
      <c r="I107" s="190"/>
      <c r="J107" s="190"/>
    </row>
    <row r="108" spans="1:10">
      <c r="A108" s="191" t="s">
        <v>43</v>
      </c>
      <c r="B108" s="211">
        <v>982</v>
      </c>
      <c r="C108" s="211">
        <v>811</v>
      </c>
      <c r="D108" s="203">
        <f t="shared" si="1"/>
        <v>0.83</v>
      </c>
      <c r="E108" s="192"/>
      <c r="I108" s="190"/>
      <c r="J108" s="190"/>
    </row>
    <row r="109" spans="1:10">
      <c r="A109" s="191" t="s">
        <v>105</v>
      </c>
      <c r="B109" s="211">
        <v>0</v>
      </c>
      <c r="C109" s="211">
        <v>0</v>
      </c>
      <c r="D109" s="203" t="str">
        <f t="shared" si="1"/>
        <v/>
      </c>
      <c r="E109" s="192"/>
      <c r="I109" s="190"/>
      <c r="J109" s="190"/>
    </row>
    <row r="110" spans="1:10">
      <c r="A110" s="193" t="s">
        <v>106</v>
      </c>
      <c r="B110" s="211">
        <v>16</v>
      </c>
      <c r="C110" s="211">
        <v>16</v>
      </c>
      <c r="D110" s="203">
        <f t="shared" si="1"/>
        <v>1</v>
      </c>
      <c r="E110" s="192"/>
      <c r="I110" s="190"/>
      <c r="J110" s="190"/>
    </row>
    <row r="111" spans="1:10">
      <c r="A111" s="193" t="s">
        <v>107</v>
      </c>
      <c r="B111" s="211">
        <v>0</v>
      </c>
      <c r="C111" s="211">
        <v>0</v>
      </c>
      <c r="D111" s="203" t="str">
        <f t="shared" si="1"/>
        <v/>
      </c>
      <c r="E111" s="192"/>
      <c r="I111" s="190"/>
      <c r="J111" s="190"/>
    </row>
    <row r="112" spans="1:10">
      <c r="A112" s="191" t="s">
        <v>108</v>
      </c>
      <c r="B112" s="211">
        <v>954</v>
      </c>
      <c r="C112" s="211">
        <v>9459</v>
      </c>
      <c r="D112" s="203">
        <f t="shared" si="1"/>
        <v>9.92</v>
      </c>
      <c r="E112" s="192"/>
      <c r="I112" s="190"/>
      <c r="J112" s="190"/>
    </row>
    <row r="113" spans="1:10">
      <c r="A113" s="196" t="s">
        <v>50</v>
      </c>
      <c r="B113" s="211">
        <v>19694</v>
      </c>
      <c r="C113" s="211">
        <v>20311</v>
      </c>
      <c r="D113" s="203">
        <f t="shared" si="1"/>
        <v>1.03</v>
      </c>
      <c r="E113" s="192"/>
      <c r="I113" s="190"/>
      <c r="J113" s="190"/>
    </row>
    <row r="114" spans="1:10">
      <c r="A114" s="193" t="s">
        <v>109</v>
      </c>
      <c r="B114" s="211">
        <v>29384</v>
      </c>
      <c r="C114" s="211">
        <v>18411</v>
      </c>
      <c r="D114" s="203">
        <f t="shared" si="1"/>
        <v>0.63</v>
      </c>
      <c r="E114" s="192"/>
      <c r="I114" s="190"/>
      <c r="J114" s="190"/>
    </row>
    <row r="115" spans="1:10">
      <c r="A115" s="191" t="s">
        <v>110</v>
      </c>
      <c r="B115" s="211">
        <v>195498</v>
      </c>
      <c r="C115" s="211">
        <v>164247</v>
      </c>
      <c r="D115" s="203">
        <f t="shared" si="1"/>
        <v>0.84</v>
      </c>
      <c r="E115" s="192"/>
      <c r="I115" s="190"/>
      <c r="J115" s="190"/>
    </row>
    <row r="116" spans="1:10">
      <c r="A116" s="191" t="s">
        <v>41</v>
      </c>
      <c r="B116" s="211">
        <v>97068</v>
      </c>
      <c r="C116" s="211">
        <v>123352</v>
      </c>
      <c r="D116" s="203">
        <f t="shared" si="1"/>
        <v>1.27</v>
      </c>
      <c r="E116" s="192"/>
      <c r="I116" s="190"/>
      <c r="J116" s="190"/>
    </row>
    <row r="117" spans="1:10">
      <c r="A117" s="191" t="s">
        <v>42</v>
      </c>
      <c r="B117" s="211">
        <v>31535</v>
      </c>
      <c r="C117" s="211">
        <v>17625</v>
      </c>
      <c r="D117" s="203">
        <f t="shared" si="1"/>
        <v>0.56000000000000005</v>
      </c>
      <c r="E117" s="192"/>
      <c r="I117" s="190"/>
      <c r="J117" s="190"/>
    </row>
    <row r="118" spans="1:10">
      <c r="A118" s="191" t="s">
        <v>43</v>
      </c>
      <c r="B118" s="211">
        <v>540</v>
      </c>
      <c r="C118" s="211">
        <v>0</v>
      </c>
      <c r="D118" s="203">
        <f t="shared" si="1"/>
        <v>0</v>
      </c>
      <c r="E118" s="192"/>
      <c r="I118" s="190"/>
      <c r="J118" s="190"/>
    </row>
    <row r="119" spans="1:10">
      <c r="A119" s="193" t="s">
        <v>111</v>
      </c>
      <c r="B119" s="211">
        <v>2586</v>
      </c>
      <c r="C119" s="211">
        <v>3424</v>
      </c>
      <c r="D119" s="203">
        <f t="shared" si="1"/>
        <v>1.32</v>
      </c>
      <c r="E119" s="192"/>
      <c r="I119" s="190"/>
      <c r="J119" s="190"/>
    </row>
    <row r="120" spans="1:10">
      <c r="A120" s="193" t="s">
        <v>112</v>
      </c>
      <c r="B120" s="211">
        <v>341</v>
      </c>
      <c r="C120" s="211">
        <v>266</v>
      </c>
      <c r="D120" s="203">
        <f t="shared" si="1"/>
        <v>0.78</v>
      </c>
      <c r="E120" s="192"/>
      <c r="I120" s="190"/>
      <c r="J120" s="190"/>
    </row>
    <row r="121" spans="1:10">
      <c r="A121" s="193" t="s">
        <v>113</v>
      </c>
      <c r="B121" s="211">
        <v>0</v>
      </c>
      <c r="C121" s="211">
        <v>2969</v>
      </c>
      <c r="D121" s="203" t="str">
        <f t="shared" si="1"/>
        <v/>
      </c>
      <c r="E121" s="192"/>
      <c r="I121" s="190"/>
      <c r="J121" s="190"/>
    </row>
    <row r="122" spans="1:10">
      <c r="A122" s="191" t="s">
        <v>50</v>
      </c>
      <c r="B122" s="211">
        <v>1392</v>
      </c>
      <c r="C122" s="211">
        <v>1659</v>
      </c>
      <c r="D122" s="203">
        <f t="shared" si="1"/>
        <v>1.19</v>
      </c>
      <c r="E122" s="192"/>
      <c r="I122" s="190"/>
      <c r="J122" s="190"/>
    </row>
    <row r="123" spans="1:10">
      <c r="A123" s="191" t="s">
        <v>114</v>
      </c>
      <c r="B123" s="211">
        <v>62036</v>
      </c>
      <c r="C123" s="211">
        <v>14952</v>
      </c>
      <c r="D123" s="203">
        <f t="shared" si="1"/>
        <v>0.24</v>
      </c>
      <c r="E123" s="192"/>
      <c r="I123" s="190"/>
      <c r="J123" s="190"/>
    </row>
    <row r="124" spans="1:10">
      <c r="A124" s="191" t="s">
        <v>115</v>
      </c>
      <c r="B124" s="211">
        <v>141691</v>
      </c>
      <c r="C124" s="211">
        <v>101690</v>
      </c>
      <c r="D124" s="203">
        <f t="shared" si="1"/>
        <v>0.72</v>
      </c>
      <c r="E124" s="192"/>
      <c r="I124" s="190"/>
      <c r="J124" s="190"/>
    </row>
    <row r="125" spans="1:10">
      <c r="A125" s="191" t="s">
        <v>41</v>
      </c>
      <c r="B125" s="211">
        <v>48416</v>
      </c>
      <c r="C125" s="211">
        <v>40088</v>
      </c>
      <c r="D125" s="203">
        <f t="shared" si="1"/>
        <v>0.83</v>
      </c>
      <c r="E125" s="192"/>
      <c r="I125" s="190"/>
      <c r="J125" s="190"/>
    </row>
    <row r="126" spans="1:10">
      <c r="A126" s="191" t="s">
        <v>42</v>
      </c>
      <c r="B126" s="211">
        <v>27254</v>
      </c>
      <c r="C126" s="211">
        <v>11744</v>
      </c>
      <c r="D126" s="203">
        <f t="shared" si="1"/>
        <v>0.43</v>
      </c>
      <c r="E126" s="192"/>
      <c r="I126" s="190"/>
      <c r="J126" s="190"/>
    </row>
    <row r="127" spans="1:10">
      <c r="A127" s="191" t="s">
        <v>43</v>
      </c>
      <c r="B127" s="211">
        <v>1195</v>
      </c>
      <c r="C127" s="211">
        <v>2005</v>
      </c>
      <c r="D127" s="203">
        <f t="shared" si="1"/>
        <v>1.68</v>
      </c>
      <c r="E127" s="192"/>
      <c r="I127" s="190"/>
      <c r="J127" s="190"/>
    </row>
    <row r="128" spans="1:10">
      <c r="A128" s="193" t="s">
        <v>116</v>
      </c>
      <c r="B128" s="211">
        <v>466</v>
      </c>
      <c r="C128" s="211">
        <v>150</v>
      </c>
      <c r="D128" s="203">
        <f t="shared" si="1"/>
        <v>0.32</v>
      </c>
      <c r="E128" s="192"/>
      <c r="I128" s="190"/>
      <c r="J128" s="190"/>
    </row>
    <row r="129" spans="1:10">
      <c r="A129" s="193" t="s">
        <v>117</v>
      </c>
      <c r="B129" s="211">
        <v>0</v>
      </c>
      <c r="C129" s="211">
        <v>0</v>
      </c>
      <c r="D129" s="203" t="str">
        <f t="shared" si="1"/>
        <v/>
      </c>
      <c r="E129" s="192"/>
      <c r="I129" s="190"/>
      <c r="J129" s="190"/>
    </row>
    <row r="130" spans="1:10">
      <c r="A130" s="193" t="s">
        <v>118</v>
      </c>
      <c r="B130" s="211">
        <v>0</v>
      </c>
      <c r="C130" s="211">
        <v>0</v>
      </c>
      <c r="D130" s="203" t="str">
        <f t="shared" si="1"/>
        <v/>
      </c>
      <c r="E130" s="192"/>
      <c r="I130" s="190"/>
      <c r="J130" s="190"/>
    </row>
    <row r="131" spans="1:10">
      <c r="A131" s="191" t="s">
        <v>119</v>
      </c>
      <c r="B131" s="211">
        <v>133</v>
      </c>
      <c r="C131" s="211">
        <v>935</v>
      </c>
      <c r="D131" s="203">
        <f t="shared" si="1"/>
        <v>7.03</v>
      </c>
      <c r="E131" s="192"/>
      <c r="I131" s="190"/>
      <c r="J131" s="190"/>
    </row>
    <row r="132" spans="1:10">
      <c r="A132" s="191" t="s">
        <v>120</v>
      </c>
      <c r="B132" s="211">
        <v>19179</v>
      </c>
      <c r="C132" s="211">
        <v>11151</v>
      </c>
      <c r="D132" s="203">
        <f t="shared" si="1"/>
        <v>0.57999999999999996</v>
      </c>
      <c r="E132" s="192"/>
      <c r="I132" s="190"/>
      <c r="J132" s="190"/>
    </row>
    <row r="133" spans="1:10">
      <c r="A133" s="191" t="s">
        <v>50</v>
      </c>
      <c r="B133" s="211">
        <v>7164</v>
      </c>
      <c r="C133" s="211">
        <v>6115</v>
      </c>
      <c r="D133" s="203">
        <f t="shared" ref="D133:D196" si="2">IF(B133=0,"",ROUND(C133/B133,3))</f>
        <v>0.85</v>
      </c>
      <c r="E133" s="192"/>
      <c r="I133" s="190"/>
      <c r="J133" s="190"/>
    </row>
    <row r="134" spans="1:10">
      <c r="A134" s="193" t="s">
        <v>121</v>
      </c>
      <c r="B134" s="211">
        <v>37884</v>
      </c>
      <c r="C134" s="211">
        <v>29502</v>
      </c>
      <c r="D134" s="203">
        <f t="shared" si="2"/>
        <v>0.78</v>
      </c>
      <c r="E134" s="192"/>
      <c r="I134" s="190"/>
      <c r="J134" s="190"/>
    </row>
    <row r="135" spans="1:10">
      <c r="A135" s="191" t="s">
        <v>122</v>
      </c>
      <c r="B135" s="211">
        <v>722</v>
      </c>
      <c r="C135" s="211">
        <v>1188</v>
      </c>
      <c r="D135" s="203">
        <f t="shared" si="2"/>
        <v>1.65</v>
      </c>
      <c r="E135" s="192"/>
      <c r="I135" s="190"/>
      <c r="J135" s="190"/>
    </row>
    <row r="136" spans="1:10">
      <c r="A136" s="193" t="s">
        <v>41</v>
      </c>
      <c r="B136" s="211">
        <v>507</v>
      </c>
      <c r="C136" s="211">
        <v>18</v>
      </c>
      <c r="D136" s="203">
        <f t="shared" si="2"/>
        <v>0.04</v>
      </c>
      <c r="E136" s="192"/>
      <c r="I136" s="190"/>
      <c r="J136" s="190"/>
    </row>
    <row r="137" spans="1:10">
      <c r="A137" s="192" t="s">
        <v>42</v>
      </c>
      <c r="B137" s="211">
        <v>22</v>
      </c>
      <c r="C137" s="211">
        <v>4</v>
      </c>
      <c r="D137" s="203">
        <f t="shared" si="2"/>
        <v>0.18</v>
      </c>
      <c r="E137" s="192"/>
      <c r="I137" s="190"/>
      <c r="J137" s="190"/>
    </row>
    <row r="138" spans="1:10">
      <c r="A138" s="191" t="s">
        <v>43</v>
      </c>
      <c r="B138" s="211">
        <v>0</v>
      </c>
      <c r="C138" s="211">
        <v>0</v>
      </c>
      <c r="D138" s="203" t="str">
        <f t="shared" si="2"/>
        <v/>
      </c>
      <c r="E138" s="192"/>
      <c r="I138" s="190"/>
      <c r="J138" s="190"/>
    </row>
    <row r="139" spans="1:10">
      <c r="A139" s="191" t="s">
        <v>123</v>
      </c>
      <c r="B139" s="211">
        <v>66</v>
      </c>
      <c r="C139" s="211">
        <v>30</v>
      </c>
      <c r="D139" s="203">
        <f t="shared" si="2"/>
        <v>0.46</v>
      </c>
      <c r="E139" s="192"/>
      <c r="I139" s="190"/>
      <c r="J139" s="190"/>
    </row>
    <row r="140" spans="1:10">
      <c r="A140" s="191" t="s">
        <v>124</v>
      </c>
      <c r="B140" s="211">
        <v>0</v>
      </c>
      <c r="C140" s="211">
        <v>0</v>
      </c>
      <c r="D140" s="203" t="str">
        <f t="shared" si="2"/>
        <v/>
      </c>
      <c r="E140" s="192"/>
      <c r="I140" s="190"/>
      <c r="J140" s="190"/>
    </row>
    <row r="141" spans="1:10">
      <c r="A141" s="196" t="s">
        <v>125</v>
      </c>
      <c r="B141" s="211">
        <v>79</v>
      </c>
      <c r="C141" s="211">
        <v>85</v>
      </c>
      <c r="D141" s="203">
        <f t="shared" si="2"/>
        <v>1.08</v>
      </c>
      <c r="E141" s="192"/>
      <c r="I141" s="190"/>
      <c r="J141" s="190"/>
    </row>
    <row r="142" spans="1:10">
      <c r="A142" s="193" t="s">
        <v>126</v>
      </c>
      <c r="B142" s="211">
        <v>0</v>
      </c>
      <c r="C142" s="211">
        <v>0</v>
      </c>
      <c r="D142" s="203" t="str">
        <f t="shared" si="2"/>
        <v/>
      </c>
      <c r="E142" s="192"/>
      <c r="I142" s="190"/>
      <c r="J142" s="190"/>
    </row>
    <row r="143" spans="1:10">
      <c r="A143" s="191" t="s">
        <v>127</v>
      </c>
      <c r="B143" s="211">
        <v>34</v>
      </c>
      <c r="C143" s="211">
        <v>1010</v>
      </c>
      <c r="D143" s="203">
        <f t="shared" si="2"/>
        <v>29.71</v>
      </c>
      <c r="E143" s="192"/>
      <c r="I143" s="190"/>
      <c r="J143" s="190"/>
    </row>
    <row r="144" spans="1:10">
      <c r="A144" s="191" t="s">
        <v>128</v>
      </c>
      <c r="B144" s="211">
        <v>0</v>
      </c>
      <c r="C144" s="211">
        <v>0</v>
      </c>
      <c r="D144" s="203" t="str">
        <f t="shared" si="2"/>
        <v/>
      </c>
      <c r="E144" s="192"/>
      <c r="I144" s="190"/>
      <c r="J144" s="190"/>
    </row>
    <row r="145" spans="1:10">
      <c r="A145" s="191" t="s">
        <v>129</v>
      </c>
      <c r="B145" s="211">
        <v>0</v>
      </c>
      <c r="C145" s="211">
        <v>0</v>
      </c>
      <c r="D145" s="203" t="str">
        <f t="shared" si="2"/>
        <v/>
      </c>
      <c r="E145" s="192"/>
      <c r="I145" s="190"/>
      <c r="J145" s="190"/>
    </row>
    <row r="146" spans="1:10">
      <c r="A146" s="191" t="s">
        <v>50</v>
      </c>
      <c r="B146" s="211">
        <v>1</v>
      </c>
      <c r="C146" s="211">
        <v>1</v>
      </c>
      <c r="D146" s="203">
        <f t="shared" si="2"/>
        <v>1</v>
      </c>
      <c r="E146" s="192"/>
      <c r="I146" s="190"/>
      <c r="J146" s="190"/>
    </row>
    <row r="147" spans="1:10">
      <c r="A147" s="191" t="s">
        <v>130</v>
      </c>
      <c r="B147" s="211">
        <v>13</v>
      </c>
      <c r="C147" s="211">
        <v>40</v>
      </c>
      <c r="D147" s="203">
        <f t="shared" si="2"/>
        <v>3.08</v>
      </c>
      <c r="E147" s="192"/>
      <c r="I147" s="190"/>
      <c r="J147" s="190"/>
    </row>
    <row r="148" spans="1:10">
      <c r="A148" s="191" t="s">
        <v>131</v>
      </c>
      <c r="B148" s="211">
        <v>24476</v>
      </c>
      <c r="C148" s="211">
        <v>14008</v>
      </c>
      <c r="D148" s="203">
        <f t="shared" si="2"/>
        <v>0.56999999999999995</v>
      </c>
      <c r="E148" s="192"/>
      <c r="I148" s="190"/>
      <c r="J148" s="190"/>
    </row>
    <row r="149" spans="1:10">
      <c r="A149" s="191" t="s">
        <v>41</v>
      </c>
      <c r="B149" s="211">
        <v>10437</v>
      </c>
      <c r="C149" s="211">
        <v>7314</v>
      </c>
      <c r="D149" s="203">
        <f t="shared" si="2"/>
        <v>0.7</v>
      </c>
      <c r="E149" s="192"/>
      <c r="I149" s="190"/>
      <c r="J149" s="190"/>
    </row>
    <row r="150" spans="1:10">
      <c r="A150" s="191" t="s">
        <v>42</v>
      </c>
      <c r="B150" s="211">
        <v>896</v>
      </c>
      <c r="C150" s="211">
        <v>538</v>
      </c>
      <c r="D150" s="203">
        <f t="shared" si="2"/>
        <v>0.6</v>
      </c>
      <c r="E150" s="192"/>
      <c r="I150" s="190"/>
      <c r="J150" s="190"/>
    </row>
    <row r="151" spans="1:10">
      <c r="A151" s="193" t="s">
        <v>43</v>
      </c>
      <c r="B151" s="211">
        <v>170</v>
      </c>
      <c r="C151" s="211">
        <v>122</v>
      </c>
      <c r="D151" s="203">
        <f t="shared" si="2"/>
        <v>0.72</v>
      </c>
      <c r="E151" s="192"/>
      <c r="I151" s="190"/>
      <c r="J151" s="190"/>
    </row>
    <row r="152" spans="1:10">
      <c r="A152" s="193" t="s">
        <v>132</v>
      </c>
      <c r="B152" s="211">
        <v>1680</v>
      </c>
      <c r="C152" s="211">
        <v>720</v>
      </c>
      <c r="D152" s="203">
        <f t="shared" si="2"/>
        <v>0.43</v>
      </c>
      <c r="E152" s="192"/>
      <c r="I152" s="190"/>
      <c r="J152" s="190"/>
    </row>
    <row r="153" spans="1:10">
      <c r="A153" s="193" t="s">
        <v>50</v>
      </c>
      <c r="B153" s="211">
        <v>2128</v>
      </c>
      <c r="C153" s="211">
        <v>1626</v>
      </c>
      <c r="D153" s="203">
        <f t="shared" si="2"/>
        <v>0.76</v>
      </c>
      <c r="E153" s="192"/>
      <c r="I153" s="190"/>
      <c r="J153" s="190"/>
    </row>
    <row r="154" spans="1:10">
      <c r="A154" s="192" t="s">
        <v>133</v>
      </c>
      <c r="B154" s="211">
        <v>9165</v>
      </c>
      <c r="C154" s="211">
        <v>3688</v>
      </c>
      <c r="D154" s="203">
        <f t="shared" si="2"/>
        <v>0.4</v>
      </c>
      <c r="E154" s="192"/>
      <c r="I154" s="190"/>
      <c r="J154" s="190"/>
    </row>
    <row r="155" spans="1:10">
      <c r="A155" s="191" t="s">
        <v>134</v>
      </c>
      <c r="B155" s="211">
        <v>826</v>
      </c>
      <c r="C155" s="211">
        <v>815</v>
      </c>
      <c r="D155" s="203">
        <f t="shared" si="2"/>
        <v>0.99</v>
      </c>
      <c r="E155" s="192"/>
      <c r="I155" s="190"/>
      <c r="J155" s="190"/>
    </row>
    <row r="156" spans="1:10">
      <c r="A156" s="191" t="s">
        <v>41</v>
      </c>
      <c r="B156" s="211">
        <v>788</v>
      </c>
      <c r="C156" s="211">
        <v>791</v>
      </c>
      <c r="D156" s="203">
        <f t="shared" si="2"/>
        <v>1</v>
      </c>
      <c r="E156" s="192"/>
      <c r="I156" s="190"/>
      <c r="J156" s="190"/>
    </row>
    <row r="157" spans="1:10">
      <c r="A157" s="193" t="s">
        <v>42</v>
      </c>
      <c r="B157" s="211">
        <v>38</v>
      </c>
      <c r="C157" s="211">
        <v>24</v>
      </c>
      <c r="D157" s="203">
        <f t="shared" si="2"/>
        <v>0.63</v>
      </c>
      <c r="E157" s="192"/>
      <c r="I157" s="190"/>
      <c r="J157" s="190"/>
    </row>
    <row r="158" spans="1:10">
      <c r="A158" s="193" t="s">
        <v>43</v>
      </c>
      <c r="B158" s="211">
        <v>0</v>
      </c>
      <c r="C158" s="211">
        <v>0</v>
      </c>
      <c r="D158" s="203" t="str">
        <f t="shared" si="2"/>
        <v/>
      </c>
      <c r="E158" s="192"/>
      <c r="I158" s="190"/>
      <c r="J158" s="190"/>
    </row>
    <row r="159" spans="1:10">
      <c r="A159" s="193" t="s">
        <v>135</v>
      </c>
      <c r="B159" s="211">
        <v>0</v>
      </c>
      <c r="C159" s="211">
        <v>0</v>
      </c>
      <c r="D159" s="203" t="str">
        <f t="shared" si="2"/>
        <v/>
      </c>
      <c r="E159" s="192"/>
      <c r="I159" s="190"/>
      <c r="J159" s="190"/>
    </row>
    <row r="160" spans="1:10">
      <c r="A160" s="192" t="s">
        <v>136</v>
      </c>
      <c r="B160" s="211">
        <v>0</v>
      </c>
      <c r="C160" s="211">
        <v>0</v>
      </c>
      <c r="D160" s="203" t="str">
        <f t="shared" si="2"/>
        <v/>
      </c>
      <c r="E160" s="192"/>
      <c r="I160" s="190"/>
      <c r="J160" s="190"/>
    </row>
    <row r="161" spans="1:10">
      <c r="A161" s="191" t="s">
        <v>50</v>
      </c>
      <c r="B161" s="211">
        <v>0</v>
      </c>
      <c r="C161" s="211">
        <v>0</v>
      </c>
      <c r="D161" s="203" t="str">
        <f t="shared" si="2"/>
        <v/>
      </c>
      <c r="E161" s="192"/>
      <c r="I161" s="190"/>
      <c r="J161" s="190"/>
    </row>
    <row r="162" spans="1:10">
      <c r="A162" s="191" t="s">
        <v>137</v>
      </c>
      <c r="B162" s="211">
        <v>0</v>
      </c>
      <c r="C162" s="211">
        <v>0</v>
      </c>
      <c r="D162" s="203" t="str">
        <f t="shared" si="2"/>
        <v/>
      </c>
      <c r="E162" s="192"/>
      <c r="I162" s="190"/>
      <c r="J162" s="190"/>
    </row>
    <row r="163" spans="1:10">
      <c r="A163" s="191" t="s">
        <v>138</v>
      </c>
      <c r="B163" s="211">
        <v>26055</v>
      </c>
      <c r="C163" s="211">
        <v>15341</v>
      </c>
      <c r="D163" s="203">
        <f t="shared" si="2"/>
        <v>0.59</v>
      </c>
      <c r="E163" s="192"/>
      <c r="I163" s="190"/>
      <c r="J163" s="190"/>
    </row>
    <row r="164" spans="1:10">
      <c r="A164" s="193" t="s">
        <v>41</v>
      </c>
      <c r="B164" s="211">
        <v>11908</v>
      </c>
      <c r="C164" s="211">
        <v>9586</v>
      </c>
      <c r="D164" s="203">
        <f t="shared" si="2"/>
        <v>0.81</v>
      </c>
      <c r="E164" s="192"/>
      <c r="I164" s="190"/>
      <c r="J164" s="190"/>
    </row>
    <row r="165" spans="1:10">
      <c r="A165" s="193" t="s">
        <v>42</v>
      </c>
      <c r="B165" s="211">
        <v>1246</v>
      </c>
      <c r="C165" s="211">
        <v>289</v>
      </c>
      <c r="D165" s="203">
        <f t="shared" si="2"/>
        <v>0.23</v>
      </c>
      <c r="E165" s="192"/>
      <c r="I165" s="190"/>
      <c r="J165" s="190"/>
    </row>
    <row r="166" spans="1:10">
      <c r="A166" s="191" t="s">
        <v>43</v>
      </c>
      <c r="B166" s="211">
        <v>7</v>
      </c>
      <c r="C166" s="211">
        <v>0</v>
      </c>
      <c r="D166" s="203">
        <f t="shared" si="2"/>
        <v>0</v>
      </c>
      <c r="E166" s="192"/>
      <c r="I166" s="190"/>
      <c r="J166" s="190"/>
    </row>
    <row r="167" spans="1:10">
      <c r="A167" s="194" t="s">
        <v>139</v>
      </c>
      <c r="B167" s="211">
        <v>10439</v>
      </c>
      <c r="C167" s="211">
        <v>4282</v>
      </c>
      <c r="D167" s="203">
        <f t="shared" si="2"/>
        <v>0.41</v>
      </c>
      <c r="E167" s="192"/>
      <c r="I167" s="190"/>
      <c r="J167" s="190"/>
    </row>
    <row r="168" spans="1:10">
      <c r="A168" s="191" t="s">
        <v>140</v>
      </c>
      <c r="B168" s="211">
        <v>2455</v>
      </c>
      <c r="C168" s="211">
        <v>1184</v>
      </c>
      <c r="D168" s="203">
        <f t="shared" si="2"/>
        <v>0.48</v>
      </c>
      <c r="E168" s="192"/>
      <c r="I168" s="190"/>
      <c r="J168" s="190"/>
    </row>
    <row r="169" spans="1:10">
      <c r="A169" s="191" t="s">
        <v>141</v>
      </c>
      <c r="B169" s="211">
        <v>8842</v>
      </c>
      <c r="C169" s="211">
        <v>7598</v>
      </c>
      <c r="D169" s="203">
        <f t="shared" si="2"/>
        <v>0.86</v>
      </c>
      <c r="E169" s="192"/>
      <c r="I169" s="190"/>
      <c r="J169" s="190"/>
    </row>
    <row r="170" spans="1:10">
      <c r="A170" s="193" t="s">
        <v>41</v>
      </c>
      <c r="B170" s="211">
        <v>7741</v>
      </c>
      <c r="C170" s="211">
        <v>6606</v>
      </c>
      <c r="D170" s="203">
        <f t="shared" si="2"/>
        <v>0.85</v>
      </c>
      <c r="E170" s="192"/>
      <c r="I170" s="190"/>
      <c r="J170" s="190"/>
    </row>
    <row r="171" spans="1:10">
      <c r="A171" s="193" t="s">
        <v>42</v>
      </c>
      <c r="B171" s="211">
        <v>499</v>
      </c>
      <c r="C171" s="211">
        <v>397</v>
      </c>
      <c r="D171" s="203">
        <f t="shared" si="2"/>
        <v>0.8</v>
      </c>
      <c r="E171" s="192"/>
      <c r="I171" s="190"/>
      <c r="J171" s="190"/>
    </row>
    <row r="172" spans="1:10">
      <c r="A172" s="192" t="s">
        <v>43</v>
      </c>
      <c r="B172" s="211">
        <v>0</v>
      </c>
      <c r="C172" s="211">
        <v>0</v>
      </c>
      <c r="D172" s="203" t="str">
        <f t="shared" si="2"/>
        <v/>
      </c>
      <c r="E172" s="192"/>
      <c r="I172" s="190"/>
      <c r="J172" s="190"/>
    </row>
    <row r="173" spans="1:10">
      <c r="A173" s="191" t="s">
        <v>55</v>
      </c>
      <c r="B173" s="211">
        <v>184</v>
      </c>
      <c r="C173" s="211">
        <v>174</v>
      </c>
      <c r="D173" s="203">
        <f t="shared" si="2"/>
        <v>0.95</v>
      </c>
      <c r="E173" s="192"/>
      <c r="I173" s="190"/>
      <c r="J173" s="190"/>
    </row>
    <row r="174" spans="1:10">
      <c r="A174" s="191" t="s">
        <v>50</v>
      </c>
      <c r="B174" s="211">
        <v>6</v>
      </c>
      <c r="C174" s="211">
        <v>8</v>
      </c>
      <c r="D174" s="203">
        <f t="shared" si="2"/>
        <v>1.33</v>
      </c>
      <c r="E174" s="192"/>
      <c r="I174" s="190"/>
      <c r="J174" s="190"/>
    </row>
    <row r="175" spans="1:10">
      <c r="A175" s="191" t="s">
        <v>142</v>
      </c>
      <c r="B175" s="211">
        <v>412</v>
      </c>
      <c r="C175" s="211">
        <v>413</v>
      </c>
      <c r="D175" s="203">
        <f t="shared" si="2"/>
        <v>1</v>
      </c>
      <c r="E175" s="192"/>
      <c r="I175" s="190"/>
      <c r="J175" s="190"/>
    </row>
    <row r="176" spans="1:10">
      <c r="A176" s="191" t="s">
        <v>143</v>
      </c>
      <c r="B176" s="211">
        <v>70715</v>
      </c>
      <c r="C176" s="211">
        <v>60216</v>
      </c>
      <c r="D176" s="203">
        <f t="shared" si="2"/>
        <v>0.85</v>
      </c>
      <c r="E176" s="192"/>
      <c r="I176" s="190"/>
      <c r="J176" s="190"/>
    </row>
    <row r="177" spans="1:10">
      <c r="A177" s="193" t="s">
        <v>41</v>
      </c>
      <c r="B177" s="211">
        <v>34369</v>
      </c>
      <c r="C177" s="211">
        <v>32288</v>
      </c>
      <c r="D177" s="203">
        <f t="shared" si="2"/>
        <v>0.94</v>
      </c>
      <c r="E177" s="192"/>
      <c r="I177" s="190"/>
      <c r="J177" s="190"/>
    </row>
    <row r="178" spans="1:10">
      <c r="A178" s="193" t="s">
        <v>42</v>
      </c>
      <c r="B178" s="211">
        <v>4093</v>
      </c>
      <c r="C178" s="211">
        <v>6054</v>
      </c>
      <c r="D178" s="203">
        <f t="shared" si="2"/>
        <v>1.48</v>
      </c>
      <c r="E178" s="192"/>
      <c r="I178" s="190"/>
      <c r="J178" s="190"/>
    </row>
    <row r="179" spans="1:10">
      <c r="A179" s="191" t="s">
        <v>43</v>
      </c>
      <c r="B179" s="211">
        <v>65</v>
      </c>
      <c r="C179" s="211">
        <v>53</v>
      </c>
      <c r="D179" s="203">
        <f t="shared" si="2"/>
        <v>0.82</v>
      </c>
      <c r="E179" s="192"/>
      <c r="I179" s="190"/>
      <c r="J179" s="190"/>
    </row>
    <row r="180" spans="1:10">
      <c r="A180" s="191" t="s">
        <v>144</v>
      </c>
      <c r="B180" s="211">
        <v>874</v>
      </c>
      <c r="C180" s="211">
        <v>732</v>
      </c>
      <c r="D180" s="203">
        <f t="shared" si="2"/>
        <v>0.84</v>
      </c>
      <c r="E180" s="192"/>
      <c r="I180" s="190"/>
      <c r="J180" s="190"/>
    </row>
    <row r="181" spans="1:10">
      <c r="A181" s="193" t="s">
        <v>50</v>
      </c>
      <c r="B181" s="211">
        <v>5705</v>
      </c>
      <c r="C181" s="211">
        <v>5046</v>
      </c>
      <c r="D181" s="203">
        <f t="shared" si="2"/>
        <v>0.88</v>
      </c>
      <c r="E181" s="192"/>
      <c r="I181" s="190"/>
      <c r="J181" s="190"/>
    </row>
    <row r="182" spans="1:10">
      <c r="A182" s="193" t="s">
        <v>145</v>
      </c>
      <c r="B182" s="211">
        <v>25609</v>
      </c>
      <c r="C182" s="211">
        <v>16043</v>
      </c>
      <c r="D182" s="203">
        <f t="shared" si="2"/>
        <v>0.63</v>
      </c>
      <c r="E182" s="192"/>
      <c r="I182" s="190"/>
      <c r="J182" s="190"/>
    </row>
    <row r="183" spans="1:10">
      <c r="A183" s="191" t="s">
        <v>146</v>
      </c>
      <c r="B183" s="211">
        <v>372433</v>
      </c>
      <c r="C183" s="211">
        <v>292703</v>
      </c>
      <c r="D183" s="203">
        <f t="shared" si="2"/>
        <v>0.79</v>
      </c>
      <c r="E183" s="192"/>
      <c r="I183" s="190"/>
      <c r="J183" s="190"/>
    </row>
    <row r="184" spans="1:10">
      <c r="A184" s="193" t="s">
        <v>41</v>
      </c>
      <c r="B184" s="211">
        <v>199410</v>
      </c>
      <c r="C184" s="211">
        <v>193790</v>
      </c>
      <c r="D184" s="203">
        <f t="shared" si="2"/>
        <v>0.97</v>
      </c>
      <c r="E184" s="192"/>
      <c r="I184" s="190"/>
      <c r="J184" s="190"/>
    </row>
    <row r="185" spans="1:10">
      <c r="A185" s="191" t="s">
        <v>42</v>
      </c>
      <c r="B185" s="211">
        <v>25665</v>
      </c>
      <c r="C185" s="211">
        <v>28049</v>
      </c>
      <c r="D185" s="203">
        <f t="shared" si="2"/>
        <v>1.0900000000000001</v>
      </c>
      <c r="E185" s="192"/>
      <c r="I185" s="190"/>
      <c r="J185" s="190"/>
    </row>
    <row r="186" spans="1:10">
      <c r="A186" s="191" t="s">
        <v>43</v>
      </c>
      <c r="B186" s="211">
        <v>4219</v>
      </c>
      <c r="C186" s="211">
        <v>4936</v>
      </c>
      <c r="D186" s="203">
        <f t="shared" si="2"/>
        <v>1.17</v>
      </c>
      <c r="E186" s="192"/>
      <c r="I186" s="190"/>
      <c r="J186" s="190"/>
    </row>
    <row r="187" spans="1:10">
      <c r="A187" s="191" t="s">
        <v>147</v>
      </c>
      <c r="B187" s="211">
        <v>12610</v>
      </c>
      <c r="C187" s="211">
        <v>12999</v>
      </c>
      <c r="D187" s="203">
        <f t="shared" si="2"/>
        <v>1.03</v>
      </c>
      <c r="E187" s="192"/>
      <c r="I187" s="190"/>
      <c r="J187" s="190"/>
    </row>
    <row r="188" spans="1:10">
      <c r="A188" s="193" t="s">
        <v>50</v>
      </c>
      <c r="B188" s="211">
        <v>79203</v>
      </c>
      <c r="C188" s="211">
        <v>28269</v>
      </c>
      <c r="D188" s="203">
        <f t="shared" si="2"/>
        <v>0.36</v>
      </c>
      <c r="E188" s="192"/>
      <c r="I188" s="190"/>
      <c r="J188" s="190"/>
    </row>
    <row r="189" spans="1:10">
      <c r="A189" s="193" t="s">
        <v>148</v>
      </c>
      <c r="B189" s="211">
        <v>51326</v>
      </c>
      <c r="C189" s="211">
        <v>24660</v>
      </c>
      <c r="D189" s="203">
        <f t="shared" si="2"/>
        <v>0.48</v>
      </c>
      <c r="E189" s="192"/>
      <c r="I189" s="190"/>
      <c r="J189" s="190"/>
    </row>
    <row r="190" spans="1:10">
      <c r="A190" s="191" t="s">
        <v>149</v>
      </c>
      <c r="B190" s="211">
        <v>624079</v>
      </c>
      <c r="C190" s="211">
        <v>401435</v>
      </c>
      <c r="D190" s="203">
        <f t="shared" si="2"/>
        <v>0.64</v>
      </c>
      <c r="E190" s="192"/>
      <c r="I190" s="190"/>
      <c r="J190" s="190"/>
    </row>
    <row r="191" spans="1:10">
      <c r="A191" s="191" t="s">
        <v>41</v>
      </c>
      <c r="B191" s="211">
        <v>93991</v>
      </c>
      <c r="C191" s="211">
        <v>94897</v>
      </c>
      <c r="D191" s="203">
        <f t="shared" si="2"/>
        <v>1.01</v>
      </c>
      <c r="E191" s="192"/>
      <c r="I191" s="190"/>
      <c r="J191" s="190"/>
    </row>
    <row r="192" spans="1:10">
      <c r="A192" s="191" t="s">
        <v>42</v>
      </c>
      <c r="B192" s="211">
        <v>35885</v>
      </c>
      <c r="C192" s="211">
        <v>26091</v>
      </c>
      <c r="D192" s="203">
        <f t="shared" si="2"/>
        <v>0.73</v>
      </c>
      <c r="E192" s="192"/>
      <c r="I192" s="190"/>
      <c r="J192" s="190"/>
    </row>
    <row r="193" spans="1:10">
      <c r="A193" s="191" t="s">
        <v>43</v>
      </c>
      <c r="B193" s="211">
        <v>9</v>
      </c>
      <c r="C193" s="211">
        <v>10</v>
      </c>
      <c r="D193" s="203">
        <f t="shared" si="2"/>
        <v>1.1100000000000001</v>
      </c>
      <c r="E193" s="192"/>
      <c r="I193" s="190"/>
      <c r="J193" s="190"/>
    </row>
    <row r="194" spans="1:10">
      <c r="A194" s="191" t="s">
        <v>150</v>
      </c>
      <c r="B194" s="211">
        <v>459</v>
      </c>
      <c r="C194" s="211">
        <v>460</v>
      </c>
      <c r="D194" s="203">
        <f t="shared" si="2"/>
        <v>1</v>
      </c>
      <c r="E194" s="192"/>
      <c r="I194" s="190"/>
      <c r="J194" s="190"/>
    </row>
    <row r="195" spans="1:10">
      <c r="A195" s="191" t="s">
        <v>50</v>
      </c>
      <c r="B195" s="211">
        <v>2089</v>
      </c>
      <c r="C195" s="211">
        <v>2780</v>
      </c>
      <c r="D195" s="203">
        <f t="shared" si="2"/>
        <v>1.33</v>
      </c>
      <c r="E195" s="192"/>
      <c r="I195" s="190"/>
      <c r="J195" s="190"/>
    </row>
    <row r="196" spans="1:10">
      <c r="A196" s="193" t="s">
        <v>151</v>
      </c>
      <c r="B196" s="211">
        <v>491646</v>
      </c>
      <c r="C196" s="211">
        <v>277197</v>
      </c>
      <c r="D196" s="203">
        <f t="shared" si="2"/>
        <v>0.56000000000000005</v>
      </c>
      <c r="E196" s="192"/>
      <c r="I196" s="190"/>
      <c r="J196" s="190"/>
    </row>
    <row r="197" spans="1:10">
      <c r="A197" s="191" t="s">
        <v>152</v>
      </c>
      <c r="B197" s="211">
        <v>69980</v>
      </c>
      <c r="C197" s="211">
        <v>52565</v>
      </c>
      <c r="D197" s="203">
        <f t="shared" ref="D197:D260" si="3">IF(B197=0,"",ROUND(C197/B197,3))</f>
        <v>0.75</v>
      </c>
      <c r="E197" s="192"/>
      <c r="I197" s="190"/>
      <c r="J197" s="190"/>
    </row>
    <row r="198" spans="1:10">
      <c r="A198" s="192" t="s">
        <v>41</v>
      </c>
      <c r="B198" s="211">
        <v>30394</v>
      </c>
      <c r="C198" s="211">
        <v>28075</v>
      </c>
      <c r="D198" s="203">
        <f t="shared" si="3"/>
        <v>0.92</v>
      </c>
      <c r="E198" s="192"/>
      <c r="I198" s="190"/>
      <c r="J198" s="190"/>
    </row>
    <row r="199" spans="1:10">
      <c r="A199" s="191" t="s">
        <v>42</v>
      </c>
      <c r="B199" s="211">
        <v>10298</v>
      </c>
      <c r="C199" s="211">
        <v>7010</v>
      </c>
      <c r="D199" s="203">
        <f t="shared" si="3"/>
        <v>0.68</v>
      </c>
      <c r="E199" s="192"/>
      <c r="I199" s="190"/>
      <c r="J199" s="190"/>
    </row>
    <row r="200" spans="1:10">
      <c r="A200" s="191" t="s">
        <v>43</v>
      </c>
      <c r="B200" s="211">
        <v>1</v>
      </c>
      <c r="C200" s="211">
        <v>0</v>
      </c>
      <c r="D200" s="203">
        <f t="shared" si="3"/>
        <v>0</v>
      </c>
      <c r="E200" s="192"/>
      <c r="I200" s="190"/>
      <c r="J200" s="190"/>
    </row>
    <row r="201" spans="1:10">
      <c r="A201" s="191" t="s">
        <v>153</v>
      </c>
      <c r="B201" s="211">
        <v>0</v>
      </c>
      <c r="C201" s="211">
        <v>361</v>
      </c>
      <c r="D201" s="203" t="str">
        <f t="shared" si="3"/>
        <v/>
      </c>
      <c r="E201" s="192"/>
      <c r="I201" s="190"/>
      <c r="J201" s="190"/>
    </row>
    <row r="202" spans="1:10">
      <c r="A202" s="191" t="s">
        <v>50</v>
      </c>
      <c r="B202" s="211">
        <v>2871</v>
      </c>
      <c r="C202" s="211">
        <v>2173</v>
      </c>
      <c r="D202" s="203">
        <f t="shared" si="3"/>
        <v>0.76</v>
      </c>
      <c r="E202" s="192"/>
      <c r="I202" s="190"/>
      <c r="J202" s="190"/>
    </row>
    <row r="203" spans="1:10">
      <c r="A203" s="193" t="s">
        <v>154</v>
      </c>
      <c r="B203" s="211">
        <v>26416</v>
      </c>
      <c r="C203" s="211">
        <v>14946</v>
      </c>
      <c r="D203" s="203">
        <f t="shared" si="3"/>
        <v>0.56999999999999995</v>
      </c>
      <c r="E203" s="192"/>
      <c r="I203" s="190"/>
      <c r="J203" s="190"/>
    </row>
    <row r="204" spans="1:10">
      <c r="A204" s="191" t="s">
        <v>155</v>
      </c>
      <c r="B204" s="211">
        <v>84035</v>
      </c>
      <c r="C204" s="211">
        <v>78615</v>
      </c>
      <c r="D204" s="203">
        <f t="shared" si="3"/>
        <v>0.94</v>
      </c>
      <c r="E204" s="192"/>
      <c r="I204" s="190"/>
      <c r="J204" s="190"/>
    </row>
    <row r="205" spans="1:10">
      <c r="A205" s="193" t="s">
        <v>41</v>
      </c>
      <c r="B205" s="211">
        <v>27104</v>
      </c>
      <c r="C205" s="211">
        <v>30989</v>
      </c>
      <c r="D205" s="203">
        <f t="shared" si="3"/>
        <v>1.1399999999999999</v>
      </c>
      <c r="E205" s="192"/>
      <c r="I205" s="190"/>
      <c r="J205" s="190"/>
    </row>
    <row r="206" spans="1:10">
      <c r="A206" s="191" t="s">
        <v>42</v>
      </c>
      <c r="B206" s="211">
        <v>4176</v>
      </c>
      <c r="C206" s="211">
        <v>3375</v>
      </c>
      <c r="D206" s="203">
        <f t="shared" si="3"/>
        <v>0.81</v>
      </c>
      <c r="E206" s="192"/>
      <c r="I206" s="190"/>
      <c r="J206" s="190"/>
    </row>
    <row r="207" spans="1:10">
      <c r="A207" s="191" t="s">
        <v>43</v>
      </c>
      <c r="B207" s="211">
        <v>1</v>
      </c>
      <c r="C207" s="211">
        <v>0</v>
      </c>
      <c r="D207" s="203">
        <f t="shared" si="3"/>
        <v>0</v>
      </c>
      <c r="E207" s="192"/>
      <c r="I207" s="190"/>
      <c r="J207" s="190"/>
    </row>
    <row r="208" spans="1:10">
      <c r="A208" s="191" t="s">
        <v>156</v>
      </c>
      <c r="B208" s="211">
        <v>3551</v>
      </c>
      <c r="C208" s="211">
        <v>3164</v>
      </c>
      <c r="D208" s="203">
        <f t="shared" si="3"/>
        <v>0.89</v>
      </c>
      <c r="E208" s="192"/>
      <c r="I208" s="190"/>
      <c r="J208" s="190"/>
    </row>
    <row r="209" spans="1:10">
      <c r="A209" s="191" t="s">
        <v>157</v>
      </c>
      <c r="B209" s="211">
        <v>383</v>
      </c>
      <c r="C209" s="211">
        <v>619</v>
      </c>
      <c r="D209" s="203">
        <f t="shared" si="3"/>
        <v>1.62</v>
      </c>
      <c r="E209" s="192"/>
      <c r="I209" s="190"/>
      <c r="J209" s="190"/>
    </row>
    <row r="210" spans="1:10">
      <c r="A210" s="191" t="s">
        <v>50</v>
      </c>
      <c r="B210" s="211">
        <v>1407</v>
      </c>
      <c r="C210" s="211">
        <v>1501</v>
      </c>
      <c r="D210" s="203">
        <f t="shared" si="3"/>
        <v>1.07</v>
      </c>
      <c r="E210" s="192"/>
      <c r="I210" s="190"/>
      <c r="J210" s="190"/>
    </row>
    <row r="211" spans="1:10">
      <c r="A211" s="193" t="s">
        <v>158</v>
      </c>
      <c r="B211" s="211">
        <v>47413</v>
      </c>
      <c r="C211" s="211">
        <v>38967</v>
      </c>
      <c r="D211" s="203">
        <f t="shared" si="3"/>
        <v>0.82</v>
      </c>
      <c r="E211" s="192"/>
      <c r="I211" s="190"/>
      <c r="J211" s="190"/>
    </row>
    <row r="212" spans="1:10">
      <c r="A212" s="191" t="s">
        <v>159</v>
      </c>
      <c r="B212" s="211">
        <v>611</v>
      </c>
      <c r="C212" s="211">
        <v>223</v>
      </c>
      <c r="D212" s="203">
        <f t="shared" si="3"/>
        <v>0.37</v>
      </c>
      <c r="E212" s="192"/>
      <c r="I212" s="190"/>
      <c r="J212" s="190"/>
    </row>
    <row r="213" spans="1:10">
      <c r="A213" s="193" t="s">
        <v>41</v>
      </c>
      <c r="B213" s="211">
        <v>420</v>
      </c>
      <c r="C213" s="211">
        <v>142</v>
      </c>
      <c r="D213" s="203">
        <f t="shared" si="3"/>
        <v>0.34</v>
      </c>
      <c r="E213" s="192"/>
      <c r="I213" s="190"/>
      <c r="J213" s="190"/>
    </row>
    <row r="214" spans="1:10">
      <c r="A214" s="192" t="s">
        <v>42</v>
      </c>
      <c r="B214" s="211">
        <v>6</v>
      </c>
      <c r="C214" s="211">
        <v>9</v>
      </c>
      <c r="D214" s="203">
        <f t="shared" si="3"/>
        <v>1.5</v>
      </c>
      <c r="E214" s="192"/>
      <c r="I214" s="190"/>
      <c r="J214" s="190"/>
    </row>
    <row r="215" spans="1:10">
      <c r="A215" s="191" t="s">
        <v>43</v>
      </c>
      <c r="B215" s="211">
        <v>0</v>
      </c>
      <c r="C215" s="211">
        <v>0</v>
      </c>
      <c r="D215" s="203" t="str">
        <f t="shared" si="3"/>
        <v/>
      </c>
      <c r="E215" s="192"/>
      <c r="I215" s="190"/>
      <c r="J215" s="190"/>
    </row>
    <row r="216" spans="1:10">
      <c r="A216" s="191" t="s">
        <v>50</v>
      </c>
      <c r="B216" s="211">
        <v>56</v>
      </c>
      <c r="C216" s="211">
        <v>0</v>
      </c>
      <c r="D216" s="203">
        <f t="shared" si="3"/>
        <v>0</v>
      </c>
      <c r="E216" s="192"/>
      <c r="I216" s="190"/>
      <c r="J216" s="190"/>
    </row>
    <row r="217" spans="1:10">
      <c r="A217" s="191" t="s">
        <v>160</v>
      </c>
      <c r="B217" s="211">
        <v>129</v>
      </c>
      <c r="C217" s="211">
        <v>72</v>
      </c>
      <c r="D217" s="203">
        <f t="shared" si="3"/>
        <v>0.56000000000000005</v>
      </c>
      <c r="E217" s="192"/>
      <c r="I217" s="190"/>
      <c r="J217" s="190"/>
    </row>
    <row r="218" spans="1:10">
      <c r="A218" s="191" t="s">
        <v>161</v>
      </c>
      <c r="B218" s="211">
        <v>141326</v>
      </c>
      <c r="C218" s="211">
        <v>232546</v>
      </c>
      <c r="D218" s="203">
        <f t="shared" si="3"/>
        <v>1.65</v>
      </c>
      <c r="E218" s="192"/>
      <c r="I218" s="190"/>
      <c r="J218" s="190"/>
    </row>
    <row r="219" spans="1:10">
      <c r="A219" s="193" t="s">
        <v>41</v>
      </c>
      <c r="B219" s="211">
        <v>57886</v>
      </c>
      <c r="C219" s="211">
        <v>47518</v>
      </c>
      <c r="D219" s="203">
        <f t="shared" si="3"/>
        <v>0.82</v>
      </c>
      <c r="E219" s="192"/>
      <c r="I219" s="190"/>
      <c r="J219" s="190"/>
    </row>
    <row r="220" spans="1:10">
      <c r="A220" s="193" t="s">
        <v>42</v>
      </c>
      <c r="B220" s="211">
        <v>10988</v>
      </c>
      <c r="C220" s="211">
        <v>3072</v>
      </c>
      <c r="D220" s="203">
        <f t="shared" si="3"/>
        <v>0.28000000000000003</v>
      </c>
      <c r="E220" s="192"/>
      <c r="I220" s="190"/>
      <c r="J220" s="190"/>
    </row>
    <row r="221" spans="1:10">
      <c r="A221" s="191" t="s">
        <v>43</v>
      </c>
      <c r="B221" s="211">
        <v>68</v>
      </c>
      <c r="C221" s="211">
        <v>0</v>
      </c>
      <c r="D221" s="203">
        <f t="shared" si="3"/>
        <v>0</v>
      </c>
      <c r="E221" s="192"/>
      <c r="I221" s="190"/>
      <c r="J221" s="190"/>
    </row>
    <row r="222" spans="1:10">
      <c r="A222" s="191" t="s">
        <v>50</v>
      </c>
      <c r="B222" s="211">
        <v>14923</v>
      </c>
      <c r="C222" s="211">
        <v>4041</v>
      </c>
      <c r="D222" s="203">
        <f t="shared" si="3"/>
        <v>0.27</v>
      </c>
      <c r="E222" s="192"/>
      <c r="I222" s="190"/>
      <c r="J222" s="190"/>
    </row>
    <row r="223" spans="1:10">
      <c r="A223" s="191" t="s">
        <v>162</v>
      </c>
      <c r="B223" s="211">
        <v>57461</v>
      </c>
      <c r="C223" s="211">
        <v>177915</v>
      </c>
      <c r="D223" s="203">
        <f t="shared" si="3"/>
        <v>3.1</v>
      </c>
      <c r="E223" s="192"/>
      <c r="I223" s="190"/>
      <c r="J223" s="190"/>
    </row>
    <row r="224" spans="1:10">
      <c r="A224" s="191" t="s">
        <v>163</v>
      </c>
      <c r="B224" s="211">
        <v>29337</v>
      </c>
      <c r="C224" s="211">
        <v>33911</v>
      </c>
      <c r="D224" s="203">
        <f t="shared" si="3"/>
        <v>1.1599999999999999</v>
      </c>
      <c r="E224" s="192"/>
      <c r="I224" s="190"/>
      <c r="J224" s="190"/>
    </row>
    <row r="225" spans="1:10">
      <c r="A225" s="191" t="s">
        <v>41</v>
      </c>
      <c r="B225" s="211">
        <v>11043</v>
      </c>
      <c r="C225" s="211">
        <v>14479</v>
      </c>
      <c r="D225" s="203">
        <f t="shared" si="3"/>
        <v>1.31</v>
      </c>
      <c r="E225" s="192"/>
      <c r="I225" s="190"/>
      <c r="J225" s="190"/>
    </row>
    <row r="226" spans="1:10">
      <c r="A226" s="191" t="s">
        <v>42</v>
      </c>
      <c r="B226" s="211">
        <v>1001</v>
      </c>
      <c r="C226" s="211">
        <v>2324</v>
      </c>
      <c r="D226" s="203">
        <f t="shared" si="3"/>
        <v>2.3199999999999998</v>
      </c>
      <c r="E226" s="192"/>
      <c r="I226" s="190"/>
      <c r="J226" s="190"/>
    </row>
    <row r="227" spans="1:10">
      <c r="A227" s="191" t="s">
        <v>43</v>
      </c>
      <c r="B227" s="211">
        <v>0</v>
      </c>
      <c r="C227" s="211">
        <v>0</v>
      </c>
      <c r="D227" s="203" t="str">
        <f t="shared" si="3"/>
        <v/>
      </c>
      <c r="E227" s="192"/>
      <c r="I227" s="190"/>
      <c r="J227" s="190"/>
    </row>
    <row r="228" spans="1:10">
      <c r="A228" s="191" t="s">
        <v>164</v>
      </c>
      <c r="B228" s="211">
        <v>180</v>
      </c>
      <c r="C228" s="211">
        <v>77</v>
      </c>
      <c r="D228" s="203">
        <f t="shared" si="3"/>
        <v>0.43</v>
      </c>
      <c r="E228" s="192"/>
      <c r="I228" s="190"/>
      <c r="J228" s="190"/>
    </row>
    <row r="229" spans="1:10">
      <c r="A229" s="191" t="s">
        <v>50</v>
      </c>
      <c r="B229" s="211">
        <v>5676</v>
      </c>
      <c r="C229" s="211">
        <v>4738</v>
      </c>
      <c r="D229" s="203">
        <f t="shared" si="3"/>
        <v>0.84</v>
      </c>
      <c r="E229" s="192"/>
      <c r="I229" s="190"/>
      <c r="J229" s="190"/>
    </row>
    <row r="230" spans="1:10">
      <c r="A230" s="191" t="s">
        <v>165</v>
      </c>
      <c r="B230" s="211">
        <v>11437</v>
      </c>
      <c r="C230" s="211">
        <v>12293</v>
      </c>
      <c r="D230" s="203">
        <f t="shared" si="3"/>
        <v>1.08</v>
      </c>
      <c r="E230" s="192"/>
      <c r="I230" s="190"/>
      <c r="J230" s="190"/>
    </row>
    <row r="231" spans="1:10">
      <c r="A231" s="191" t="s">
        <v>166</v>
      </c>
      <c r="B231" s="211">
        <v>242495</v>
      </c>
      <c r="C231" s="211">
        <v>205653</v>
      </c>
      <c r="D231" s="203">
        <f t="shared" si="3"/>
        <v>0.85</v>
      </c>
      <c r="E231" s="192"/>
      <c r="I231" s="190"/>
      <c r="J231" s="190"/>
    </row>
    <row r="232" spans="1:10">
      <c r="A232" s="191" t="s">
        <v>41</v>
      </c>
      <c r="B232" s="211">
        <v>133138</v>
      </c>
      <c r="C232" s="211">
        <v>123771</v>
      </c>
      <c r="D232" s="203">
        <f t="shared" si="3"/>
        <v>0.93</v>
      </c>
      <c r="E232" s="192"/>
      <c r="I232" s="190"/>
      <c r="J232" s="190"/>
    </row>
    <row r="233" spans="1:10">
      <c r="A233" s="191" t="s">
        <v>42</v>
      </c>
      <c r="B233" s="211">
        <v>10345</v>
      </c>
      <c r="C233" s="211">
        <v>8552</v>
      </c>
      <c r="D233" s="203">
        <f t="shared" si="3"/>
        <v>0.83</v>
      </c>
      <c r="E233" s="192"/>
      <c r="I233" s="190"/>
      <c r="J233" s="190"/>
    </row>
    <row r="234" spans="1:10">
      <c r="A234" s="191" t="s">
        <v>43</v>
      </c>
      <c r="B234" s="211">
        <v>1455</v>
      </c>
      <c r="C234" s="211">
        <v>1202</v>
      </c>
      <c r="D234" s="203">
        <f t="shared" si="3"/>
        <v>0.83</v>
      </c>
      <c r="E234" s="192"/>
      <c r="I234" s="190"/>
      <c r="J234" s="190"/>
    </row>
    <row r="235" spans="1:10">
      <c r="A235" s="191" t="s">
        <v>167</v>
      </c>
      <c r="B235" s="211">
        <v>19265</v>
      </c>
      <c r="C235" s="211">
        <v>23331</v>
      </c>
      <c r="D235" s="203">
        <f t="shared" si="3"/>
        <v>1.21</v>
      </c>
      <c r="E235" s="192"/>
      <c r="I235" s="190"/>
      <c r="J235" s="190"/>
    </row>
    <row r="236" spans="1:10">
      <c r="A236" s="191" t="s">
        <v>168</v>
      </c>
      <c r="B236" s="211">
        <v>4205</v>
      </c>
      <c r="C236" s="211">
        <v>2500</v>
      </c>
      <c r="D236" s="203">
        <f t="shared" si="3"/>
        <v>0.6</v>
      </c>
      <c r="E236" s="192"/>
      <c r="I236" s="190"/>
      <c r="J236" s="190"/>
    </row>
    <row r="237" spans="1:10">
      <c r="A237" s="191" t="s">
        <v>82</v>
      </c>
      <c r="B237" s="211">
        <v>2895</v>
      </c>
      <c r="C237" s="211">
        <v>158</v>
      </c>
      <c r="D237" s="203">
        <f t="shared" si="3"/>
        <v>0.06</v>
      </c>
      <c r="E237" s="192"/>
      <c r="I237" s="190"/>
      <c r="J237" s="190"/>
    </row>
    <row r="238" spans="1:10">
      <c r="A238" s="191" t="s">
        <v>169</v>
      </c>
      <c r="B238" s="211">
        <v>20</v>
      </c>
      <c r="C238" s="211">
        <v>4147</v>
      </c>
      <c r="D238" s="203">
        <f t="shared" si="3"/>
        <v>207.35</v>
      </c>
      <c r="E238" s="192"/>
      <c r="I238" s="190"/>
      <c r="J238" s="190"/>
    </row>
    <row r="239" spans="1:10">
      <c r="A239" s="191" t="s">
        <v>170</v>
      </c>
      <c r="B239" s="211">
        <v>769</v>
      </c>
      <c r="C239" s="211">
        <v>559</v>
      </c>
      <c r="D239" s="203">
        <f t="shared" si="3"/>
        <v>0.73</v>
      </c>
      <c r="E239" s="192"/>
      <c r="I239" s="190"/>
      <c r="J239" s="190"/>
    </row>
    <row r="240" spans="1:10">
      <c r="A240" s="191" t="s">
        <v>171</v>
      </c>
      <c r="B240" s="211">
        <v>544</v>
      </c>
      <c r="C240" s="211">
        <v>16</v>
      </c>
      <c r="D240" s="203">
        <f t="shared" si="3"/>
        <v>0.03</v>
      </c>
      <c r="E240" s="192"/>
      <c r="I240" s="190"/>
      <c r="J240" s="190"/>
    </row>
    <row r="241" spans="1:10">
      <c r="A241" s="191" t="s">
        <v>172</v>
      </c>
      <c r="B241" s="211">
        <v>7</v>
      </c>
      <c r="C241" s="211">
        <v>4</v>
      </c>
      <c r="D241" s="203">
        <f t="shared" si="3"/>
        <v>0.56999999999999995</v>
      </c>
      <c r="E241" s="192"/>
      <c r="I241" s="190"/>
      <c r="J241" s="190"/>
    </row>
    <row r="242" spans="1:10">
      <c r="A242" s="191" t="s">
        <v>173</v>
      </c>
      <c r="B242" s="211">
        <v>5</v>
      </c>
      <c r="C242" s="211">
        <v>1171</v>
      </c>
      <c r="D242" s="203">
        <f t="shared" si="3"/>
        <v>234.2</v>
      </c>
      <c r="E242" s="192"/>
      <c r="I242" s="190"/>
      <c r="J242" s="190"/>
    </row>
    <row r="243" spans="1:10">
      <c r="A243" s="191" t="s">
        <v>174</v>
      </c>
      <c r="B243" s="211">
        <v>117</v>
      </c>
      <c r="C243" s="211">
        <v>2427</v>
      </c>
      <c r="D243" s="203">
        <f t="shared" si="3"/>
        <v>20.74</v>
      </c>
      <c r="E243" s="192"/>
      <c r="I243" s="190"/>
      <c r="J243" s="190"/>
    </row>
    <row r="244" spans="1:10">
      <c r="A244" s="191" t="s">
        <v>50</v>
      </c>
      <c r="B244" s="211">
        <v>37809</v>
      </c>
      <c r="C244" s="211">
        <v>32583</v>
      </c>
      <c r="D244" s="203">
        <f t="shared" si="3"/>
        <v>0.86</v>
      </c>
      <c r="E244" s="192"/>
      <c r="I244" s="190"/>
      <c r="J244" s="190"/>
    </row>
    <row r="245" spans="1:10">
      <c r="A245" s="191" t="s">
        <v>175</v>
      </c>
      <c r="B245" s="211">
        <v>31921</v>
      </c>
      <c r="C245" s="211">
        <v>5232</v>
      </c>
      <c r="D245" s="203">
        <f t="shared" si="3"/>
        <v>0.16</v>
      </c>
      <c r="E245" s="192"/>
      <c r="I245" s="190"/>
      <c r="J245" s="190"/>
    </row>
    <row r="246" spans="1:10">
      <c r="A246" s="191" t="s">
        <v>176</v>
      </c>
      <c r="B246" s="211">
        <v>61291</v>
      </c>
      <c r="C246" s="211">
        <v>49934</v>
      </c>
      <c r="D246" s="203">
        <f t="shared" si="3"/>
        <v>0.82</v>
      </c>
      <c r="E246" s="192"/>
      <c r="I246" s="190"/>
      <c r="J246" s="190"/>
    </row>
    <row r="247" spans="1:10">
      <c r="A247" s="193" t="s">
        <v>177</v>
      </c>
      <c r="B247" s="211">
        <v>924</v>
      </c>
      <c r="C247" s="211">
        <v>86</v>
      </c>
      <c r="D247" s="203">
        <f t="shared" si="3"/>
        <v>0.09</v>
      </c>
      <c r="E247" s="192"/>
      <c r="I247" s="190"/>
      <c r="J247" s="190"/>
    </row>
    <row r="248" spans="1:10">
      <c r="A248" s="193" t="s">
        <v>178</v>
      </c>
      <c r="B248" s="211">
        <v>60367</v>
      </c>
      <c r="C248" s="211">
        <v>49848</v>
      </c>
      <c r="D248" s="203">
        <f t="shared" si="3"/>
        <v>0.83</v>
      </c>
      <c r="E248" s="192"/>
      <c r="I248" s="190"/>
      <c r="J248" s="190"/>
    </row>
    <row r="249" spans="1:10">
      <c r="A249" s="192" t="s">
        <v>179</v>
      </c>
      <c r="B249" s="211">
        <v>2444</v>
      </c>
      <c r="C249" s="211">
        <v>188</v>
      </c>
      <c r="D249" s="203">
        <f t="shared" si="3"/>
        <v>0.08</v>
      </c>
      <c r="E249" s="192"/>
      <c r="I249" s="190"/>
      <c r="J249" s="190"/>
    </row>
    <row r="250" spans="1:10">
      <c r="A250" s="191" t="s">
        <v>180</v>
      </c>
      <c r="B250" s="211">
        <v>1866</v>
      </c>
      <c r="C250" s="211">
        <v>188</v>
      </c>
      <c r="D250" s="203">
        <f t="shared" si="3"/>
        <v>0.1</v>
      </c>
      <c r="E250" s="192"/>
      <c r="I250" s="190"/>
      <c r="J250" s="190"/>
    </row>
    <row r="251" spans="1:10">
      <c r="A251" s="191" t="s">
        <v>181</v>
      </c>
      <c r="B251" s="211">
        <v>1866</v>
      </c>
      <c r="C251" s="211">
        <v>188</v>
      </c>
      <c r="D251" s="203">
        <f t="shared" si="3"/>
        <v>0.1</v>
      </c>
      <c r="E251" s="192"/>
      <c r="I251" s="190"/>
      <c r="J251" s="190"/>
    </row>
    <row r="252" spans="1:10">
      <c r="A252" s="191" t="s">
        <v>182</v>
      </c>
      <c r="B252" s="211">
        <v>578</v>
      </c>
      <c r="C252" s="211">
        <v>0</v>
      </c>
      <c r="D252" s="203">
        <f t="shared" si="3"/>
        <v>0</v>
      </c>
      <c r="E252" s="192"/>
      <c r="I252" s="190"/>
      <c r="J252" s="190"/>
    </row>
    <row r="253" spans="1:10" ht="12.95" customHeight="1">
      <c r="A253" s="192" t="s">
        <v>183</v>
      </c>
      <c r="B253" s="211">
        <v>41874</v>
      </c>
      <c r="C253" s="211">
        <v>36773</v>
      </c>
      <c r="D253" s="203">
        <f t="shared" si="3"/>
        <v>0.88</v>
      </c>
      <c r="E253" s="192"/>
      <c r="I253" s="190"/>
      <c r="J253" s="190"/>
    </row>
    <row r="254" spans="1:10">
      <c r="A254" s="193" t="s">
        <v>184</v>
      </c>
      <c r="B254" s="211">
        <v>39894</v>
      </c>
      <c r="C254" s="211">
        <v>34204</v>
      </c>
      <c r="D254" s="203">
        <f t="shared" si="3"/>
        <v>0.86</v>
      </c>
      <c r="E254" s="192"/>
      <c r="I254" s="190"/>
      <c r="J254" s="190"/>
    </row>
    <row r="255" spans="1:10">
      <c r="A255" s="193" t="s">
        <v>185</v>
      </c>
      <c r="B255" s="211">
        <v>288</v>
      </c>
      <c r="C255" s="211">
        <v>219</v>
      </c>
      <c r="D255" s="203">
        <f t="shared" si="3"/>
        <v>0.76</v>
      </c>
      <c r="E255" s="192"/>
      <c r="I255" s="190"/>
      <c r="J255" s="190"/>
    </row>
    <row r="256" spans="1:10">
      <c r="A256" s="191" t="s">
        <v>186</v>
      </c>
      <c r="B256" s="211">
        <v>0</v>
      </c>
      <c r="C256" s="211">
        <v>555</v>
      </c>
      <c r="D256" s="203" t="str">
        <f t="shared" si="3"/>
        <v/>
      </c>
      <c r="E256" s="192"/>
      <c r="I256" s="190"/>
      <c r="J256" s="190"/>
    </row>
    <row r="257" spans="1:10">
      <c r="A257" s="191" t="s">
        <v>187</v>
      </c>
      <c r="B257" s="211">
        <v>5084</v>
      </c>
      <c r="C257" s="211">
        <v>3643</v>
      </c>
      <c r="D257" s="203">
        <f t="shared" si="3"/>
        <v>0.72</v>
      </c>
      <c r="E257" s="192"/>
      <c r="I257" s="190"/>
      <c r="J257" s="190"/>
    </row>
    <row r="258" spans="1:10">
      <c r="A258" s="191" t="s">
        <v>188</v>
      </c>
      <c r="B258" s="211">
        <v>0</v>
      </c>
      <c r="C258" s="211">
        <v>0</v>
      </c>
      <c r="D258" s="203" t="str">
        <f t="shared" si="3"/>
        <v/>
      </c>
      <c r="E258" s="192"/>
      <c r="I258" s="190"/>
      <c r="J258" s="190"/>
    </row>
    <row r="259" spans="1:10">
      <c r="A259" s="193" t="s">
        <v>189</v>
      </c>
      <c r="B259" s="211">
        <v>214</v>
      </c>
      <c r="C259" s="211">
        <v>21</v>
      </c>
      <c r="D259" s="203">
        <f t="shared" si="3"/>
        <v>0.1</v>
      </c>
      <c r="E259" s="192"/>
      <c r="I259" s="190"/>
      <c r="J259" s="190"/>
    </row>
    <row r="260" spans="1:10">
      <c r="A260" s="193" t="s">
        <v>190</v>
      </c>
      <c r="B260" s="211">
        <v>2053</v>
      </c>
      <c r="C260" s="211">
        <v>2726</v>
      </c>
      <c r="D260" s="203">
        <f t="shared" si="3"/>
        <v>1.33</v>
      </c>
      <c r="E260" s="192"/>
      <c r="I260" s="190"/>
      <c r="J260" s="190"/>
    </row>
    <row r="261" spans="1:10">
      <c r="A261" s="193" t="s">
        <v>191</v>
      </c>
      <c r="B261" s="211">
        <v>15192</v>
      </c>
      <c r="C261" s="211">
        <v>12458</v>
      </c>
      <c r="D261" s="203">
        <f t="shared" ref="D261:D324" si="4">IF(B261=0,"",ROUND(C261/B261,3))</f>
        <v>0.82</v>
      </c>
      <c r="E261" s="192"/>
      <c r="I261" s="190"/>
      <c r="J261" s="190"/>
    </row>
    <row r="262" spans="1:10">
      <c r="A262" s="193" t="s">
        <v>192</v>
      </c>
      <c r="B262" s="211">
        <v>15726</v>
      </c>
      <c r="C262" s="211">
        <v>11935</v>
      </c>
      <c r="D262" s="203">
        <f t="shared" si="4"/>
        <v>0.76</v>
      </c>
      <c r="E262" s="192"/>
      <c r="I262" s="190"/>
      <c r="J262" s="190"/>
    </row>
    <row r="263" spans="1:10">
      <c r="A263" s="193" t="s">
        <v>193</v>
      </c>
      <c r="B263" s="211">
        <v>1337</v>
      </c>
      <c r="C263" s="211">
        <v>2647</v>
      </c>
      <c r="D263" s="203">
        <f t="shared" si="4"/>
        <v>1.98</v>
      </c>
      <c r="E263" s="192"/>
      <c r="I263" s="190"/>
      <c r="J263" s="190"/>
    </row>
    <row r="264" spans="1:10">
      <c r="A264" s="193" t="s">
        <v>194</v>
      </c>
      <c r="B264" s="211">
        <v>1980</v>
      </c>
      <c r="C264" s="211">
        <v>2569</v>
      </c>
      <c r="D264" s="203">
        <f t="shared" si="4"/>
        <v>1.3</v>
      </c>
      <c r="E264" s="192"/>
      <c r="I264" s="190"/>
      <c r="J264" s="190"/>
    </row>
    <row r="265" spans="1:10">
      <c r="A265" s="192" t="s">
        <v>195</v>
      </c>
      <c r="B265" s="211">
        <v>5652515</v>
      </c>
      <c r="C265" s="211">
        <v>3925714</v>
      </c>
      <c r="D265" s="203">
        <f t="shared" si="4"/>
        <v>0.7</v>
      </c>
      <c r="E265" s="192"/>
      <c r="I265" s="190"/>
      <c r="J265" s="190"/>
    </row>
    <row r="266" spans="1:10">
      <c r="A266" s="191" t="s">
        <v>196</v>
      </c>
      <c r="B266" s="211">
        <v>16088</v>
      </c>
      <c r="C266" s="211">
        <v>24823</v>
      </c>
      <c r="D266" s="203">
        <f t="shared" si="4"/>
        <v>1.54</v>
      </c>
      <c r="E266" s="192"/>
      <c r="I266" s="190"/>
      <c r="J266" s="190"/>
    </row>
    <row r="267" spans="1:10">
      <c r="A267" s="191" t="s">
        <v>197</v>
      </c>
      <c r="B267" s="211">
        <v>7026</v>
      </c>
      <c r="C267" s="211">
        <v>17106</v>
      </c>
      <c r="D267" s="203">
        <f t="shared" si="4"/>
        <v>2.44</v>
      </c>
      <c r="E267" s="192"/>
      <c r="I267" s="190"/>
      <c r="J267" s="190"/>
    </row>
    <row r="268" spans="1:10">
      <c r="A268" s="193" t="s">
        <v>198</v>
      </c>
      <c r="B268" s="211">
        <v>9062</v>
      </c>
      <c r="C268" s="211">
        <v>7717</v>
      </c>
      <c r="D268" s="203">
        <f t="shared" si="4"/>
        <v>0.85</v>
      </c>
      <c r="E268" s="192"/>
      <c r="I268" s="190"/>
      <c r="J268" s="190"/>
    </row>
    <row r="269" spans="1:10">
      <c r="A269" s="193" t="s">
        <v>199</v>
      </c>
      <c r="B269" s="211">
        <v>3155152</v>
      </c>
      <c r="C269" s="211">
        <v>2592904</v>
      </c>
      <c r="D269" s="203">
        <f t="shared" si="4"/>
        <v>0.82</v>
      </c>
      <c r="E269" s="192"/>
      <c r="I269" s="190"/>
      <c r="J269" s="190"/>
    </row>
    <row r="270" spans="1:10">
      <c r="A270" s="193" t="s">
        <v>41</v>
      </c>
      <c r="B270" s="211">
        <v>1729238</v>
      </c>
      <c r="C270" s="211">
        <v>1659310</v>
      </c>
      <c r="D270" s="203">
        <f t="shared" si="4"/>
        <v>0.96</v>
      </c>
      <c r="E270" s="192"/>
      <c r="I270" s="190"/>
      <c r="J270" s="190"/>
    </row>
    <row r="271" spans="1:10">
      <c r="A271" s="193" t="s">
        <v>42</v>
      </c>
      <c r="B271" s="211">
        <v>157368</v>
      </c>
      <c r="C271" s="211">
        <v>75615</v>
      </c>
      <c r="D271" s="203">
        <f t="shared" si="4"/>
        <v>0.48</v>
      </c>
      <c r="E271" s="192"/>
      <c r="I271" s="190"/>
      <c r="J271" s="190"/>
    </row>
    <row r="272" spans="1:10">
      <c r="A272" s="193" t="s">
        <v>43</v>
      </c>
      <c r="B272" s="211">
        <v>883</v>
      </c>
      <c r="C272" s="211">
        <v>2931</v>
      </c>
      <c r="D272" s="203">
        <f t="shared" si="4"/>
        <v>3.32</v>
      </c>
      <c r="E272" s="192"/>
      <c r="I272" s="190"/>
      <c r="J272" s="190"/>
    </row>
    <row r="273" spans="1:10">
      <c r="A273" s="193" t="s">
        <v>82</v>
      </c>
      <c r="B273" s="211">
        <v>176741</v>
      </c>
      <c r="C273" s="211">
        <v>63896</v>
      </c>
      <c r="D273" s="203">
        <f t="shared" si="4"/>
        <v>0.36</v>
      </c>
      <c r="E273" s="192"/>
      <c r="I273" s="190"/>
      <c r="J273" s="190"/>
    </row>
    <row r="274" spans="1:10">
      <c r="A274" s="193" t="s">
        <v>200</v>
      </c>
      <c r="B274" s="211">
        <v>33095</v>
      </c>
      <c r="C274" s="211">
        <v>22876</v>
      </c>
      <c r="D274" s="203">
        <f t="shared" si="4"/>
        <v>0.69</v>
      </c>
      <c r="E274" s="192"/>
      <c r="I274" s="190"/>
      <c r="J274" s="190"/>
    </row>
    <row r="275" spans="1:10">
      <c r="A275" s="193" t="s">
        <v>201</v>
      </c>
      <c r="B275" s="211">
        <v>24229</v>
      </c>
      <c r="C275" s="211">
        <v>17235</v>
      </c>
      <c r="D275" s="203">
        <f t="shared" si="4"/>
        <v>0.71</v>
      </c>
      <c r="E275" s="192"/>
      <c r="I275" s="190"/>
      <c r="J275" s="190"/>
    </row>
    <row r="276" spans="1:10">
      <c r="A276" s="193" t="s">
        <v>202</v>
      </c>
      <c r="B276" s="211">
        <v>191</v>
      </c>
      <c r="C276" s="211">
        <v>1270</v>
      </c>
      <c r="D276" s="203">
        <f t="shared" si="4"/>
        <v>6.65</v>
      </c>
      <c r="E276" s="192"/>
      <c r="I276" s="190"/>
      <c r="J276" s="190"/>
    </row>
    <row r="277" spans="1:10">
      <c r="A277" s="193" t="s">
        <v>203</v>
      </c>
      <c r="B277" s="211">
        <v>0</v>
      </c>
      <c r="C277" s="211">
        <v>340</v>
      </c>
      <c r="D277" s="203" t="str">
        <f t="shared" si="4"/>
        <v/>
      </c>
      <c r="E277" s="192"/>
      <c r="I277" s="190"/>
      <c r="J277" s="190"/>
    </row>
    <row r="278" spans="1:10">
      <c r="A278" s="193" t="s">
        <v>50</v>
      </c>
      <c r="B278" s="211">
        <v>181621</v>
      </c>
      <c r="C278" s="211">
        <v>163835</v>
      </c>
      <c r="D278" s="203">
        <f t="shared" si="4"/>
        <v>0.9</v>
      </c>
      <c r="E278" s="192"/>
      <c r="I278" s="190"/>
      <c r="J278" s="190"/>
    </row>
    <row r="279" spans="1:10">
      <c r="A279" s="193" t="s">
        <v>204</v>
      </c>
      <c r="B279" s="211">
        <v>851786</v>
      </c>
      <c r="C279" s="211">
        <v>585596</v>
      </c>
      <c r="D279" s="203">
        <f t="shared" si="4"/>
        <v>0.69</v>
      </c>
      <c r="E279" s="192"/>
      <c r="I279" s="190"/>
      <c r="J279" s="190"/>
    </row>
    <row r="280" spans="1:10">
      <c r="A280" s="191" t="s">
        <v>205</v>
      </c>
      <c r="B280" s="211">
        <v>78129</v>
      </c>
      <c r="C280" s="211">
        <v>55876</v>
      </c>
      <c r="D280" s="203">
        <f t="shared" si="4"/>
        <v>0.72</v>
      </c>
      <c r="E280" s="192"/>
      <c r="I280" s="190"/>
      <c r="J280" s="190"/>
    </row>
    <row r="281" spans="1:10">
      <c r="A281" s="191" t="s">
        <v>41</v>
      </c>
      <c r="B281" s="211">
        <v>65675</v>
      </c>
      <c r="C281" s="211">
        <v>47886</v>
      </c>
      <c r="D281" s="203">
        <f t="shared" si="4"/>
        <v>0.73</v>
      </c>
      <c r="E281" s="192"/>
      <c r="I281" s="190"/>
      <c r="J281" s="190"/>
    </row>
    <row r="282" spans="1:10">
      <c r="A282" s="191" t="s">
        <v>42</v>
      </c>
      <c r="B282" s="211">
        <v>218</v>
      </c>
      <c r="C282" s="211">
        <v>300</v>
      </c>
      <c r="D282" s="203">
        <f t="shared" si="4"/>
        <v>1.38</v>
      </c>
      <c r="E282" s="192"/>
      <c r="I282" s="190"/>
      <c r="J282" s="190"/>
    </row>
    <row r="283" spans="1:10">
      <c r="A283" s="193" t="s">
        <v>43</v>
      </c>
      <c r="B283" s="211">
        <v>551</v>
      </c>
      <c r="C283" s="211">
        <v>418</v>
      </c>
      <c r="D283" s="203">
        <f t="shared" si="4"/>
        <v>0.76</v>
      </c>
      <c r="E283" s="192"/>
      <c r="I283" s="190"/>
      <c r="J283" s="190"/>
    </row>
    <row r="284" spans="1:10">
      <c r="A284" s="193" t="s">
        <v>206</v>
      </c>
      <c r="B284" s="211">
        <v>2435</v>
      </c>
      <c r="C284" s="211">
        <v>2874</v>
      </c>
      <c r="D284" s="203">
        <f t="shared" si="4"/>
        <v>1.18</v>
      </c>
      <c r="E284" s="192"/>
      <c r="I284" s="190"/>
      <c r="J284" s="190"/>
    </row>
    <row r="285" spans="1:10">
      <c r="A285" s="193" t="s">
        <v>50</v>
      </c>
      <c r="B285" s="211">
        <v>0</v>
      </c>
      <c r="C285" s="211">
        <v>0</v>
      </c>
      <c r="D285" s="203" t="str">
        <f t="shared" si="4"/>
        <v/>
      </c>
      <c r="E285" s="192"/>
      <c r="I285" s="190"/>
      <c r="J285" s="190"/>
    </row>
    <row r="286" spans="1:10">
      <c r="A286" s="192" t="s">
        <v>207</v>
      </c>
      <c r="B286" s="211">
        <v>9250</v>
      </c>
      <c r="C286" s="211">
        <v>4398</v>
      </c>
      <c r="D286" s="203">
        <f t="shared" si="4"/>
        <v>0.48</v>
      </c>
      <c r="E286" s="192"/>
      <c r="I286" s="190"/>
      <c r="J286" s="190"/>
    </row>
    <row r="287" spans="1:10">
      <c r="A287" s="194" t="s">
        <v>208</v>
      </c>
      <c r="B287" s="211">
        <v>133399</v>
      </c>
      <c r="C287" s="211">
        <v>102332</v>
      </c>
      <c r="D287" s="203">
        <f t="shared" si="4"/>
        <v>0.77</v>
      </c>
      <c r="E287" s="192"/>
      <c r="I287" s="190"/>
      <c r="J287" s="190"/>
    </row>
    <row r="288" spans="1:10">
      <c r="A288" s="191" t="s">
        <v>41</v>
      </c>
      <c r="B288" s="211">
        <v>97130</v>
      </c>
      <c r="C288" s="211">
        <v>91118</v>
      </c>
      <c r="D288" s="203">
        <f t="shared" si="4"/>
        <v>0.94</v>
      </c>
      <c r="E288" s="192"/>
      <c r="I288" s="190"/>
      <c r="J288" s="190"/>
    </row>
    <row r="289" spans="1:10">
      <c r="A289" s="191" t="s">
        <v>42</v>
      </c>
      <c r="B289" s="211">
        <v>3094</v>
      </c>
      <c r="C289" s="211">
        <v>2133</v>
      </c>
      <c r="D289" s="203">
        <f t="shared" si="4"/>
        <v>0.69</v>
      </c>
      <c r="E289" s="192"/>
      <c r="I289" s="190"/>
      <c r="J289" s="190"/>
    </row>
    <row r="290" spans="1:10">
      <c r="A290" s="193" t="s">
        <v>43</v>
      </c>
      <c r="B290" s="211">
        <v>153</v>
      </c>
      <c r="C290" s="211">
        <v>110</v>
      </c>
      <c r="D290" s="203">
        <f t="shared" si="4"/>
        <v>0.72</v>
      </c>
      <c r="E290" s="192"/>
      <c r="I290" s="190"/>
      <c r="J290" s="190"/>
    </row>
    <row r="291" spans="1:10">
      <c r="A291" s="193" t="s">
        <v>209</v>
      </c>
      <c r="B291" s="211">
        <v>619</v>
      </c>
      <c r="C291" s="211">
        <v>32</v>
      </c>
      <c r="D291" s="203">
        <f t="shared" si="4"/>
        <v>0.05</v>
      </c>
      <c r="E291" s="192"/>
      <c r="I291" s="190"/>
      <c r="J291" s="190"/>
    </row>
    <row r="292" spans="1:10">
      <c r="A292" s="193" t="s">
        <v>210</v>
      </c>
      <c r="B292" s="211">
        <v>4562</v>
      </c>
      <c r="C292" s="211">
        <v>1423</v>
      </c>
      <c r="D292" s="203">
        <f t="shared" si="4"/>
        <v>0.31</v>
      </c>
      <c r="E292" s="192"/>
      <c r="I292" s="190"/>
      <c r="J292" s="190"/>
    </row>
    <row r="293" spans="1:10">
      <c r="A293" s="193" t="s">
        <v>50</v>
      </c>
      <c r="B293" s="211">
        <v>214</v>
      </c>
      <c r="C293" s="211">
        <v>529</v>
      </c>
      <c r="D293" s="203">
        <f t="shared" si="4"/>
        <v>2.4700000000000002</v>
      </c>
      <c r="E293" s="192"/>
      <c r="I293" s="190"/>
      <c r="J293" s="190"/>
    </row>
    <row r="294" spans="1:10">
      <c r="A294" s="193" t="s">
        <v>211</v>
      </c>
      <c r="B294" s="211">
        <v>27627</v>
      </c>
      <c r="C294" s="211">
        <v>6987</v>
      </c>
      <c r="D294" s="203">
        <f t="shared" si="4"/>
        <v>0.25</v>
      </c>
      <c r="E294" s="192"/>
      <c r="I294" s="190"/>
      <c r="J294" s="190"/>
    </row>
    <row r="295" spans="1:10">
      <c r="A295" s="192" t="s">
        <v>212</v>
      </c>
      <c r="B295" s="211">
        <v>236403</v>
      </c>
      <c r="C295" s="211">
        <v>193043</v>
      </c>
      <c r="D295" s="203">
        <f t="shared" si="4"/>
        <v>0.82</v>
      </c>
      <c r="E295" s="192"/>
      <c r="I295" s="190"/>
      <c r="J295" s="190"/>
    </row>
    <row r="296" spans="1:10">
      <c r="A296" s="191" t="s">
        <v>41</v>
      </c>
      <c r="B296" s="211">
        <v>171658</v>
      </c>
      <c r="C296" s="211">
        <v>168446</v>
      </c>
      <c r="D296" s="203">
        <f t="shared" si="4"/>
        <v>0.98</v>
      </c>
      <c r="E296" s="192"/>
      <c r="I296" s="190"/>
      <c r="J296" s="190"/>
    </row>
    <row r="297" spans="1:10">
      <c r="A297" s="191" t="s">
        <v>42</v>
      </c>
      <c r="B297" s="211">
        <v>4648</v>
      </c>
      <c r="C297" s="211">
        <v>4945</v>
      </c>
      <c r="D297" s="203">
        <f t="shared" si="4"/>
        <v>1.06</v>
      </c>
      <c r="E297" s="192"/>
      <c r="I297" s="190"/>
      <c r="J297" s="190"/>
    </row>
    <row r="298" spans="1:10">
      <c r="A298" s="191" t="s">
        <v>43</v>
      </c>
      <c r="B298" s="211">
        <v>50</v>
      </c>
      <c r="C298" s="211">
        <v>0</v>
      </c>
      <c r="D298" s="203">
        <f t="shared" si="4"/>
        <v>0</v>
      </c>
      <c r="E298" s="192"/>
      <c r="I298" s="190"/>
      <c r="J298" s="190"/>
    </row>
    <row r="299" spans="1:10">
      <c r="A299" s="193" t="s">
        <v>213</v>
      </c>
      <c r="B299" s="211">
        <v>2061</v>
      </c>
      <c r="C299" s="211">
        <v>848</v>
      </c>
      <c r="D299" s="203">
        <f t="shared" si="4"/>
        <v>0.41</v>
      </c>
      <c r="E299" s="192"/>
      <c r="I299" s="190"/>
      <c r="J299" s="190"/>
    </row>
    <row r="300" spans="1:10">
      <c r="A300" s="193" t="s">
        <v>214</v>
      </c>
      <c r="B300" s="211">
        <v>62</v>
      </c>
      <c r="C300" s="211">
        <v>0</v>
      </c>
      <c r="D300" s="203">
        <f t="shared" si="4"/>
        <v>0</v>
      </c>
      <c r="E300" s="192"/>
      <c r="I300" s="190"/>
      <c r="J300" s="190"/>
    </row>
    <row r="301" spans="1:10">
      <c r="A301" s="193" t="s">
        <v>215</v>
      </c>
      <c r="B301" s="211">
        <v>4074</v>
      </c>
      <c r="C301" s="211">
        <v>1285</v>
      </c>
      <c r="D301" s="203">
        <f t="shared" si="4"/>
        <v>0.32</v>
      </c>
      <c r="E301" s="192"/>
      <c r="I301" s="190"/>
      <c r="J301" s="190"/>
    </row>
    <row r="302" spans="1:10">
      <c r="A302" s="191" t="s">
        <v>50</v>
      </c>
      <c r="B302" s="211">
        <v>842</v>
      </c>
      <c r="C302" s="211">
        <v>1021</v>
      </c>
      <c r="D302" s="203">
        <f t="shared" si="4"/>
        <v>1.21</v>
      </c>
      <c r="E302" s="192"/>
      <c r="I302" s="190"/>
      <c r="J302" s="190"/>
    </row>
    <row r="303" spans="1:10">
      <c r="A303" s="191" t="s">
        <v>216</v>
      </c>
      <c r="B303" s="211">
        <v>53008</v>
      </c>
      <c r="C303" s="211">
        <v>16498</v>
      </c>
      <c r="D303" s="203">
        <f t="shared" si="4"/>
        <v>0.31</v>
      </c>
      <c r="E303" s="192"/>
      <c r="I303" s="190"/>
      <c r="J303" s="190"/>
    </row>
    <row r="304" spans="1:10">
      <c r="A304" s="191" t="s">
        <v>217</v>
      </c>
      <c r="B304" s="211">
        <v>149776</v>
      </c>
      <c r="C304" s="211">
        <v>102175</v>
      </c>
      <c r="D304" s="203">
        <f t="shared" si="4"/>
        <v>0.68</v>
      </c>
      <c r="E304" s="192"/>
      <c r="I304" s="190"/>
      <c r="J304" s="190"/>
    </row>
    <row r="305" spans="1:10">
      <c r="A305" s="193" t="s">
        <v>41</v>
      </c>
      <c r="B305" s="211">
        <v>63004</v>
      </c>
      <c r="C305" s="211">
        <v>62954</v>
      </c>
      <c r="D305" s="203">
        <f t="shared" si="4"/>
        <v>1</v>
      </c>
      <c r="E305" s="192"/>
      <c r="I305" s="190"/>
      <c r="J305" s="190"/>
    </row>
    <row r="306" spans="1:10">
      <c r="A306" s="193" t="s">
        <v>42</v>
      </c>
      <c r="B306" s="211">
        <v>20020</v>
      </c>
      <c r="C306" s="211">
        <v>10763</v>
      </c>
      <c r="D306" s="203">
        <f t="shared" si="4"/>
        <v>0.54</v>
      </c>
      <c r="E306" s="192"/>
      <c r="I306" s="190"/>
      <c r="J306" s="190"/>
    </row>
    <row r="307" spans="1:10">
      <c r="A307" s="193" t="s">
        <v>43</v>
      </c>
      <c r="B307" s="211">
        <v>9915</v>
      </c>
      <c r="C307" s="211">
        <v>841</v>
      </c>
      <c r="D307" s="203">
        <f t="shared" si="4"/>
        <v>0.09</v>
      </c>
      <c r="E307" s="192"/>
      <c r="I307" s="190"/>
      <c r="J307" s="190"/>
    </row>
    <row r="308" spans="1:10">
      <c r="A308" s="192" t="s">
        <v>218</v>
      </c>
      <c r="B308" s="211">
        <v>4203</v>
      </c>
      <c r="C308" s="211">
        <v>1590</v>
      </c>
      <c r="D308" s="203">
        <f t="shared" si="4"/>
        <v>0.38</v>
      </c>
      <c r="E308" s="192"/>
      <c r="I308" s="190"/>
      <c r="J308" s="190"/>
    </row>
    <row r="309" spans="1:10">
      <c r="A309" s="191" t="s">
        <v>219</v>
      </c>
      <c r="B309" s="211">
        <v>854</v>
      </c>
      <c r="C309" s="211">
        <v>911</v>
      </c>
      <c r="D309" s="203">
        <f t="shared" si="4"/>
        <v>1.07</v>
      </c>
      <c r="E309" s="192"/>
      <c r="I309" s="190"/>
      <c r="J309" s="190"/>
    </row>
    <row r="310" spans="1:10">
      <c r="A310" s="191" t="s">
        <v>220</v>
      </c>
      <c r="B310" s="211">
        <v>15</v>
      </c>
      <c r="C310" s="211">
        <v>16</v>
      </c>
      <c r="D310" s="203">
        <f t="shared" si="4"/>
        <v>1.07</v>
      </c>
      <c r="E310" s="192"/>
      <c r="I310" s="190"/>
      <c r="J310" s="190"/>
    </row>
    <row r="311" spans="1:10">
      <c r="A311" s="194" t="s">
        <v>221</v>
      </c>
      <c r="B311" s="211">
        <v>777</v>
      </c>
      <c r="C311" s="211">
        <v>398</v>
      </c>
      <c r="D311" s="203">
        <f t="shared" si="4"/>
        <v>0.51</v>
      </c>
      <c r="E311" s="192"/>
      <c r="I311" s="190"/>
      <c r="J311" s="190"/>
    </row>
    <row r="312" spans="1:10">
      <c r="A312" s="193" t="s">
        <v>222</v>
      </c>
      <c r="B312" s="211">
        <v>97</v>
      </c>
      <c r="C312" s="211">
        <v>110</v>
      </c>
      <c r="D312" s="203">
        <f t="shared" si="4"/>
        <v>1.1299999999999999</v>
      </c>
      <c r="E312" s="192"/>
      <c r="I312" s="190"/>
      <c r="J312" s="190"/>
    </row>
    <row r="313" spans="1:10">
      <c r="A313" s="193" t="s">
        <v>223</v>
      </c>
      <c r="B313" s="211">
        <v>486</v>
      </c>
      <c r="C313" s="211">
        <v>1437</v>
      </c>
      <c r="D313" s="203">
        <f t="shared" si="4"/>
        <v>2.96</v>
      </c>
      <c r="E313" s="192"/>
      <c r="I313" s="190"/>
      <c r="J313" s="190"/>
    </row>
    <row r="314" spans="1:10">
      <c r="A314" s="193" t="s">
        <v>224</v>
      </c>
      <c r="B314" s="211">
        <v>267</v>
      </c>
      <c r="C314" s="211">
        <v>215</v>
      </c>
      <c r="D314" s="203">
        <f t="shared" si="4"/>
        <v>0.81</v>
      </c>
      <c r="E314" s="192"/>
      <c r="I314" s="190"/>
      <c r="J314" s="190"/>
    </row>
    <row r="315" spans="1:10">
      <c r="A315" s="193" t="s">
        <v>225</v>
      </c>
      <c r="B315" s="211">
        <v>115</v>
      </c>
      <c r="C315" s="211">
        <v>36</v>
      </c>
      <c r="D315" s="203">
        <f t="shared" si="4"/>
        <v>0.31</v>
      </c>
      <c r="E315" s="192"/>
      <c r="I315" s="190"/>
      <c r="J315" s="190"/>
    </row>
    <row r="316" spans="1:10">
      <c r="A316" s="193" t="s">
        <v>226</v>
      </c>
      <c r="B316" s="211">
        <v>280</v>
      </c>
      <c r="C316" s="211">
        <v>169</v>
      </c>
      <c r="D316" s="203">
        <f t="shared" si="4"/>
        <v>0.6</v>
      </c>
      <c r="E316" s="192"/>
      <c r="I316" s="190"/>
      <c r="J316" s="190"/>
    </row>
    <row r="317" spans="1:10">
      <c r="A317" s="193" t="s">
        <v>82</v>
      </c>
      <c r="B317" s="211">
        <v>27</v>
      </c>
      <c r="C317" s="211">
        <v>1</v>
      </c>
      <c r="D317" s="203">
        <f t="shared" si="4"/>
        <v>0.04</v>
      </c>
      <c r="E317" s="192"/>
      <c r="I317" s="190"/>
      <c r="J317" s="190"/>
    </row>
    <row r="318" spans="1:10">
      <c r="A318" s="193" t="s">
        <v>50</v>
      </c>
      <c r="B318" s="211">
        <v>8157</v>
      </c>
      <c r="C318" s="211">
        <v>3281</v>
      </c>
      <c r="D318" s="203">
        <f t="shared" si="4"/>
        <v>0.4</v>
      </c>
      <c r="E318" s="192"/>
      <c r="I318" s="190"/>
      <c r="J318" s="190"/>
    </row>
    <row r="319" spans="1:10">
      <c r="A319" s="191" t="s">
        <v>227</v>
      </c>
      <c r="B319" s="211">
        <v>41559</v>
      </c>
      <c r="C319" s="211">
        <v>19453</v>
      </c>
      <c r="D319" s="203">
        <f t="shared" si="4"/>
        <v>0.47</v>
      </c>
      <c r="E319" s="192"/>
      <c r="I319" s="190"/>
      <c r="J319" s="190"/>
    </row>
    <row r="320" spans="1:10">
      <c r="A320" s="194" t="s">
        <v>228</v>
      </c>
      <c r="B320" s="211">
        <v>872332</v>
      </c>
      <c r="C320" s="211">
        <v>338067</v>
      </c>
      <c r="D320" s="203">
        <f t="shared" si="4"/>
        <v>0.39</v>
      </c>
      <c r="E320" s="192"/>
      <c r="I320" s="190"/>
      <c r="J320" s="190"/>
    </row>
    <row r="321" spans="1:10">
      <c r="A321" s="191" t="s">
        <v>41</v>
      </c>
      <c r="B321" s="211">
        <v>225922</v>
      </c>
      <c r="C321" s="211">
        <v>186283</v>
      </c>
      <c r="D321" s="203">
        <f t="shared" si="4"/>
        <v>0.83</v>
      </c>
      <c r="E321" s="192"/>
      <c r="I321" s="190"/>
      <c r="J321" s="190"/>
    </row>
    <row r="322" spans="1:10">
      <c r="A322" s="193" t="s">
        <v>42</v>
      </c>
      <c r="B322" s="211">
        <v>0</v>
      </c>
      <c r="C322" s="211">
        <v>0</v>
      </c>
      <c r="D322" s="203" t="str">
        <f t="shared" si="4"/>
        <v/>
      </c>
      <c r="E322" s="192"/>
      <c r="I322" s="190"/>
      <c r="J322" s="190"/>
    </row>
    <row r="323" spans="1:10">
      <c r="A323" s="193" t="s">
        <v>43</v>
      </c>
      <c r="B323" s="211">
        <v>0</v>
      </c>
      <c r="C323" s="211">
        <v>0</v>
      </c>
      <c r="D323" s="203" t="str">
        <f t="shared" si="4"/>
        <v/>
      </c>
      <c r="E323" s="192"/>
      <c r="I323" s="190"/>
      <c r="J323" s="190"/>
    </row>
    <row r="324" spans="1:10">
      <c r="A324" s="193" t="s">
        <v>229</v>
      </c>
      <c r="B324" s="211">
        <v>101891</v>
      </c>
      <c r="C324" s="211">
        <v>58245</v>
      </c>
      <c r="D324" s="203">
        <f t="shared" si="4"/>
        <v>0.56999999999999995</v>
      </c>
      <c r="E324" s="192"/>
      <c r="I324" s="190"/>
      <c r="J324" s="190"/>
    </row>
    <row r="325" spans="1:10">
      <c r="A325" s="192" t="s">
        <v>230</v>
      </c>
      <c r="B325" s="211">
        <v>23676</v>
      </c>
      <c r="C325" s="211">
        <v>19368</v>
      </c>
      <c r="D325" s="203">
        <f t="shared" ref="D325:D388" si="5">IF(B325=0,"",ROUND(C325/B325,3))</f>
        <v>0.82</v>
      </c>
      <c r="E325" s="192"/>
      <c r="I325" s="190"/>
      <c r="J325" s="190"/>
    </row>
    <row r="326" spans="1:10">
      <c r="A326" s="191" t="s">
        <v>231</v>
      </c>
      <c r="B326" s="211">
        <v>419511</v>
      </c>
      <c r="C326" s="211">
        <v>0</v>
      </c>
      <c r="D326" s="203">
        <f t="shared" si="5"/>
        <v>0</v>
      </c>
      <c r="E326" s="192"/>
      <c r="I326" s="190"/>
      <c r="J326" s="190"/>
    </row>
    <row r="327" spans="1:10">
      <c r="A327" s="191" t="s">
        <v>82</v>
      </c>
      <c r="B327" s="211">
        <v>7000</v>
      </c>
      <c r="C327" s="211">
        <v>332</v>
      </c>
      <c r="D327" s="203">
        <f t="shared" si="5"/>
        <v>0.05</v>
      </c>
      <c r="E327" s="192"/>
      <c r="I327" s="190"/>
      <c r="J327" s="190"/>
    </row>
    <row r="328" spans="1:10">
      <c r="A328" s="191" t="s">
        <v>50</v>
      </c>
      <c r="B328" s="211">
        <v>0</v>
      </c>
      <c r="C328" s="211">
        <v>0</v>
      </c>
      <c r="D328" s="203" t="str">
        <f t="shared" si="5"/>
        <v/>
      </c>
      <c r="E328" s="192"/>
      <c r="I328" s="190"/>
      <c r="J328" s="190"/>
    </row>
    <row r="329" spans="1:10">
      <c r="A329" s="191" t="s">
        <v>232</v>
      </c>
      <c r="B329" s="211">
        <v>94332</v>
      </c>
      <c r="C329" s="211">
        <v>73839</v>
      </c>
      <c r="D329" s="203">
        <f t="shared" si="5"/>
        <v>0.78</v>
      </c>
      <c r="E329" s="192"/>
      <c r="I329" s="190"/>
      <c r="J329" s="190"/>
    </row>
    <row r="330" spans="1:10">
      <c r="A330" s="193" t="s">
        <v>233</v>
      </c>
      <c r="B330" s="211">
        <v>111588</v>
      </c>
      <c r="C330" s="211">
        <v>60014</v>
      </c>
      <c r="D330" s="203">
        <f t="shared" si="5"/>
        <v>0.54</v>
      </c>
      <c r="E330" s="192"/>
      <c r="I330" s="190"/>
      <c r="J330" s="190"/>
    </row>
    <row r="331" spans="1:10">
      <c r="A331" s="193" t="s">
        <v>41</v>
      </c>
      <c r="B331" s="211">
        <v>39969</v>
      </c>
      <c r="C331" s="211">
        <v>31113</v>
      </c>
      <c r="D331" s="203">
        <f t="shared" si="5"/>
        <v>0.78</v>
      </c>
      <c r="E331" s="192"/>
      <c r="I331" s="190"/>
      <c r="J331" s="190"/>
    </row>
    <row r="332" spans="1:10">
      <c r="A332" s="193" t="s">
        <v>42</v>
      </c>
      <c r="B332" s="211">
        <v>0</v>
      </c>
      <c r="C332" s="211">
        <v>160</v>
      </c>
      <c r="D332" s="203" t="str">
        <f t="shared" si="5"/>
        <v/>
      </c>
      <c r="E332" s="192"/>
      <c r="I332" s="190"/>
      <c r="J332" s="190"/>
    </row>
    <row r="333" spans="1:10">
      <c r="A333" s="191" t="s">
        <v>43</v>
      </c>
      <c r="B333" s="211">
        <v>0</v>
      </c>
      <c r="C333" s="211">
        <v>0</v>
      </c>
      <c r="D333" s="203" t="str">
        <f t="shared" si="5"/>
        <v/>
      </c>
      <c r="E333" s="192"/>
      <c r="I333" s="190"/>
      <c r="J333" s="190"/>
    </row>
    <row r="334" spans="1:10">
      <c r="A334" s="191" t="s">
        <v>234</v>
      </c>
      <c r="B334" s="211">
        <v>7617</v>
      </c>
      <c r="C334" s="211">
        <v>13469</v>
      </c>
      <c r="D334" s="203">
        <f t="shared" si="5"/>
        <v>1.77</v>
      </c>
      <c r="E334" s="192"/>
      <c r="I334" s="190"/>
      <c r="J334" s="190"/>
    </row>
    <row r="335" spans="1:10">
      <c r="A335" s="191" t="s">
        <v>235</v>
      </c>
      <c r="B335" s="211">
        <v>886</v>
      </c>
      <c r="C335" s="211">
        <v>35</v>
      </c>
      <c r="D335" s="203">
        <f t="shared" si="5"/>
        <v>0.04</v>
      </c>
      <c r="E335" s="192"/>
      <c r="I335" s="190"/>
      <c r="J335" s="190"/>
    </row>
    <row r="336" spans="1:10">
      <c r="A336" s="193" t="s">
        <v>236</v>
      </c>
      <c r="B336" s="211">
        <v>44932</v>
      </c>
      <c r="C336" s="211">
        <v>3561</v>
      </c>
      <c r="D336" s="203">
        <f t="shared" si="5"/>
        <v>0.08</v>
      </c>
      <c r="E336" s="192"/>
      <c r="I336" s="190"/>
      <c r="J336" s="190"/>
    </row>
    <row r="337" spans="1:10">
      <c r="A337" s="193" t="s">
        <v>82</v>
      </c>
      <c r="B337" s="211">
        <v>4885</v>
      </c>
      <c r="C337" s="211">
        <v>0</v>
      </c>
      <c r="D337" s="203">
        <f t="shared" si="5"/>
        <v>0</v>
      </c>
      <c r="E337" s="192"/>
      <c r="I337" s="190"/>
      <c r="J337" s="190"/>
    </row>
    <row r="338" spans="1:10">
      <c r="A338" s="193" t="s">
        <v>50</v>
      </c>
      <c r="B338" s="211">
        <v>0</v>
      </c>
      <c r="C338" s="211">
        <v>0</v>
      </c>
      <c r="D338" s="203" t="str">
        <f t="shared" si="5"/>
        <v/>
      </c>
      <c r="E338" s="192"/>
      <c r="I338" s="190"/>
      <c r="J338" s="190"/>
    </row>
    <row r="339" spans="1:10">
      <c r="A339" s="193" t="s">
        <v>237</v>
      </c>
      <c r="B339" s="211">
        <v>13299</v>
      </c>
      <c r="C339" s="211">
        <v>11676</v>
      </c>
      <c r="D339" s="203">
        <f t="shared" si="5"/>
        <v>0.88</v>
      </c>
      <c r="E339" s="192"/>
      <c r="I339" s="190"/>
      <c r="J339" s="190"/>
    </row>
    <row r="340" spans="1:10">
      <c r="A340" s="192" t="s">
        <v>238</v>
      </c>
      <c r="B340" s="211">
        <v>3268</v>
      </c>
      <c r="C340" s="211">
        <v>1458</v>
      </c>
      <c r="D340" s="203">
        <f t="shared" si="5"/>
        <v>0.45</v>
      </c>
      <c r="E340" s="192"/>
      <c r="I340" s="190"/>
      <c r="J340" s="190"/>
    </row>
    <row r="341" spans="1:10">
      <c r="A341" s="191" t="s">
        <v>41</v>
      </c>
      <c r="B341" s="211">
        <v>2545</v>
      </c>
      <c r="C341" s="211">
        <v>497</v>
      </c>
      <c r="D341" s="203">
        <f t="shared" si="5"/>
        <v>0.2</v>
      </c>
      <c r="E341" s="192"/>
      <c r="I341" s="190"/>
      <c r="J341" s="190"/>
    </row>
    <row r="342" spans="1:10">
      <c r="A342" s="191" t="s">
        <v>42</v>
      </c>
      <c r="B342" s="211">
        <v>39</v>
      </c>
      <c r="C342" s="211">
        <v>49</v>
      </c>
      <c r="D342" s="203">
        <f t="shared" si="5"/>
        <v>1.26</v>
      </c>
      <c r="E342" s="192"/>
      <c r="I342" s="190"/>
      <c r="J342" s="190"/>
    </row>
    <row r="343" spans="1:10">
      <c r="A343" s="194" t="s">
        <v>43</v>
      </c>
      <c r="B343" s="211">
        <v>0</v>
      </c>
      <c r="C343" s="211">
        <v>0</v>
      </c>
      <c r="D343" s="203" t="str">
        <f t="shared" si="5"/>
        <v/>
      </c>
      <c r="E343" s="192"/>
      <c r="I343" s="190"/>
      <c r="J343" s="190"/>
    </row>
    <row r="344" spans="1:10">
      <c r="A344" s="196" t="s">
        <v>239</v>
      </c>
      <c r="B344" s="211">
        <v>2</v>
      </c>
      <c r="C344" s="211">
        <v>5</v>
      </c>
      <c r="D344" s="203">
        <f t="shared" si="5"/>
        <v>2.5</v>
      </c>
      <c r="E344" s="192"/>
      <c r="I344" s="190"/>
      <c r="J344" s="190"/>
    </row>
    <row r="345" spans="1:10">
      <c r="A345" s="193" t="s">
        <v>240</v>
      </c>
      <c r="B345" s="211">
        <v>190</v>
      </c>
      <c r="C345" s="211">
        <v>850</v>
      </c>
      <c r="D345" s="203">
        <f t="shared" si="5"/>
        <v>4.47</v>
      </c>
      <c r="E345" s="192"/>
      <c r="I345" s="190"/>
      <c r="J345" s="190"/>
    </row>
    <row r="346" spans="1:10">
      <c r="A346" s="193" t="s">
        <v>50</v>
      </c>
      <c r="B346" s="211">
        <v>0</v>
      </c>
      <c r="C346" s="211">
        <v>57</v>
      </c>
      <c r="D346" s="203" t="str">
        <f t="shared" si="5"/>
        <v/>
      </c>
      <c r="E346" s="192"/>
      <c r="I346" s="190"/>
      <c r="J346" s="190"/>
    </row>
    <row r="347" spans="1:10">
      <c r="A347" s="191" t="s">
        <v>241</v>
      </c>
      <c r="B347" s="211">
        <v>492</v>
      </c>
      <c r="C347" s="211">
        <v>0</v>
      </c>
      <c r="D347" s="203">
        <f t="shared" si="5"/>
        <v>0</v>
      </c>
      <c r="E347" s="192"/>
      <c r="I347" s="190"/>
      <c r="J347" s="190"/>
    </row>
    <row r="348" spans="1:10">
      <c r="A348" s="191" t="s">
        <v>242</v>
      </c>
      <c r="B348" s="211">
        <v>0</v>
      </c>
      <c r="C348" s="211">
        <v>0</v>
      </c>
      <c r="D348" s="203" t="str">
        <f t="shared" si="5"/>
        <v/>
      </c>
      <c r="E348" s="192"/>
      <c r="I348" s="190"/>
      <c r="J348" s="190"/>
    </row>
    <row r="349" spans="1:10">
      <c r="A349" s="191" t="s">
        <v>41</v>
      </c>
      <c r="B349" s="211">
        <v>0</v>
      </c>
      <c r="C349" s="211">
        <v>0</v>
      </c>
      <c r="D349" s="203" t="str">
        <f t="shared" si="5"/>
        <v/>
      </c>
      <c r="E349" s="192"/>
      <c r="I349" s="190"/>
      <c r="J349" s="190"/>
    </row>
    <row r="350" spans="1:10">
      <c r="A350" s="193" t="s">
        <v>42</v>
      </c>
      <c r="B350" s="211">
        <v>0</v>
      </c>
      <c r="C350" s="211">
        <v>0</v>
      </c>
      <c r="D350" s="203" t="str">
        <f t="shared" si="5"/>
        <v/>
      </c>
      <c r="E350" s="192"/>
      <c r="I350" s="190"/>
      <c r="J350" s="190"/>
    </row>
    <row r="351" spans="1:10">
      <c r="A351" s="191" t="s">
        <v>82</v>
      </c>
      <c r="B351" s="211">
        <v>0</v>
      </c>
      <c r="C351" s="211">
        <v>0</v>
      </c>
      <c r="D351" s="203" t="str">
        <f t="shared" si="5"/>
        <v/>
      </c>
      <c r="E351" s="192"/>
      <c r="I351" s="190"/>
      <c r="J351" s="190"/>
    </row>
    <row r="352" spans="1:10">
      <c r="A352" s="193" t="s">
        <v>243</v>
      </c>
      <c r="B352" s="211">
        <v>0</v>
      </c>
      <c r="C352" s="211">
        <v>0</v>
      </c>
      <c r="D352" s="203" t="str">
        <f t="shared" si="5"/>
        <v/>
      </c>
      <c r="E352" s="192"/>
      <c r="I352" s="190"/>
      <c r="J352" s="190"/>
    </row>
    <row r="353" spans="1:10">
      <c r="A353" s="191" t="s">
        <v>244</v>
      </c>
      <c r="B353" s="211">
        <v>0</v>
      </c>
      <c r="C353" s="211">
        <v>0</v>
      </c>
      <c r="D353" s="203" t="str">
        <f t="shared" si="5"/>
        <v/>
      </c>
      <c r="E353" s="192"/>
      <c r="I353" s="190"/>
      <c r="J353" s="190"/>
    </row>
    <row r="354" spans="1:10">
      <c r="A354" s="191" t="s">
        <v>245</v>
      </c>
      <c r="B354" s="211">
        <v>896380</v>
      </c>
      <c r="C354" s="211">
        <v>455022</v>
      </c>
      <c r="D354" s="203">
        <f t="shared" si="5"/>
        <v>0.51</v>
      </c>
      <c r="E354" s="192"/>
      <c r="I354" s="190"/>
      <c r="J354" s="190"/>
    </row>
    <row r="355" spans="1:10">
      <c r="A355" s="191" t="s">
        <v>246</v>
      </c>
      <c r="B355" s="211">
        <v>896380</v>
      </c>
      <c r="C355" s="211">
        <v>455022</v>
      </c>
      <c r="D355" s="203">
        <f t="shared" si="5"/>
        <v>0.51</v>
      </c>
      <c r="E355" s="192"/>
      <c r="I355" s="190"/>
      <c r="J355" s="190"/>
    </row>
    <row r="356" spans="1:10">
      <c r="A356" s="192" t="s">
        <v>247</v>
      </c>
      <c r="B356" s="211">
        <v>8621937</v>
      </c>
      <c r="C356" s="211">
        <v>7509324</v>
      </c>
      <c r="D356" s="203">
        <f t="shared" si="5"/>
        <v>0.87</v>
      </c>
      <c r="E356" s="192"/>
      <c r="I356" s="190"/>
      <c r="J356" s="190"/>
    </row>
    <row r="357" spans="1:10">
      <c r="A357" s="193" t="s">
        <v>248</v>
      </c>
      <c r="B357" s="211">
        <v>200912</v>
      </c>
      <c r="C357" s="211">
        <v>237980</v>
      </c>
      <c r="D357" s="203">
        <f t="shared" si="5"/>
        <v>1.18</v>
      </c>
      <c r="E357" s="192"/>
      <c r="I357" s="190"/>
      <c r="J357" s="190"/>
    </row>
    <row r="358" spans="1:10">
      <c r="A358" s="191" t="s">
        <v>41</v>
      </c>
      <c r="B358" s="211">
        <v>111570</v>
      </c>
      <c r="C358" s="211">
        <v>166194</v>
      </c>
      <c r="D358" s="203">
        <f t="shared" si="5"/>
        <v>1.49</v>
      </c>
      <c r="E358" s="192"/>
      <c r="I358" s="190"/>
      <c r="J358" s="190"/>
    </row>
    <row r="359" spans="1:10">
      <c r="A359" s="191" t="s">
        <v>42</v>
      </c>
      <c r="B359" s="211">
        <v>25206</v>
      </c>
      <c r="C359" s="211">
        <v>15569</v>
      </c>
      <c r="D359" s="203">
        <f t="shared" si="5"/>
        <v>0.62</v>
      </c>
      <c r="E359" s="192"/>
      <c r="I359" s="190"/>
      <c r="J359" s="190"/>
    </row>
    <row r="360" spans="1:10">
      <c r="A360" s="191" t="s">
        <v>43</v>
      </c>
      <c r="B360" s="211">
        <v>5374</v>
      </c>
      <c r="C360" s="211">
        <v>4343</v>
      </c>
      <c r="D360" s="203">
        <f t="shared" si="5"/>
        <v>0.81</v>
      </c>
      <c r="E360" s="192"/>
      <c r="I360" s="190"/>
      <c r="J360" s="190"/>
    </row>
    <row r="361" spans="1:10">
      <c r="A361" s="196" t="s">
        <v>249</v>
      </c>
      <c r="B361" s="211">
        <v>58762</v>
      </c>
      <c r="C361" s="211">
        <v>51874</v>
      </c>
      <c r="D361" s="203">
        <f t="shared" si="5"/>
        <v>0.88</v>
      </c>
      <c r="E361" s="192"/>
      <c r="I361" s="190"/>
      <c r="J361" s="190"/>
    </row>
    <row r="362" spans="1:10">
      <c r="A362" s="191" t="s">
        <v>250</v>
      </c>
      <c r="B362" s="211">
        <v>7022682</v>
      </c>
      <c r="C362" s="211">
        <v>6160983</v>
      </c>
      <c r="D362" s="203">
        <f t="shared" si="5"/>
        <v>0.88</v>
      </c>
      <c r="E362" s="192"/>
      <c r="I362" s="190"/>
      <c r="J362" s="190"/>
    </row>
    <row r="363" spans="1:10">
      <c r="A363" s="191" t="s">
        <v>251</v>
      </c>
      <c r="B363" s="211">
        <v>815774</v>
      </c>
      <c r="C363" s="211">
        <v>809881</v>
      </c>
      <c r="D363" s="203">
        <f t="shared" si="5"/>
        <v>0.99</v>
      </c>
      <c r="E363" s="192"/>
      <c r="I363" s="190"/>
      <c r="J363" s="190"/>
    </row>
    <row r="364" spans="1:10">
      <c r="A364" s="191" t="s">
        <v>252</v>
      </c>
      <c r="B364" s="211">
        <v>2580007</v>
      </c>
      <c r="C364" s="211">
        <v>2421974</v>
      </c>
      <c r="D364" s="203">
        <f t="shared" si="5"/>
        <v>0.94</v>
      </c>
      <c r="E364" s="192"/>
      <c r="I364" s="190"/>
      <c r="J364" s="190"/>
    </row>
    <row r="365" spans="1:10">
      <c r="A365" s="193" t="s">
        <v>253</v>
      </c>
      <c r="B365" s="211">
        <v>1648575</v>
      </c>
      <c r="C365" s="211">
        <v>1401390</v>
      </c>
      <c r="D365" s="203">
        <f t="shared" si="5"/>
        <v>0.85</v>
      </c>
      <c r="E365" s="192"/>
      <c r="I365" s="190"/>
      <c r="J365" s="190"/>
    </row>
    <row r="366" spans="1:10">
      <c r="A366" s="193" t="s">
        <v>254</v>
      </c>
      <c r="B366" s="211">
        <v>688460</v>
      </c>
      <c r="C366" s="211">
        <v>582267</v>
      </c>
      <c r="D366" s="203">
        <f t="shared" si="5"/>
        <v>0.85</v>
      </c>
      <c r="E366" s="192"/>
      <c r="I366" s="190"/>
      <c r="J366" s="190"/>
    </row>
    <row r="367" spans="1:10">
      <c r="A367" s="193" t="s">
        <v>255</v>
      </c>
      <c r="B367" s="211">
        <v>649316</v>
      </c>
      <c r="C367" s="211">
        <v>405763</v>
      </c>
      <c r="D367" s="203">
        <f t="shared" si="5"/>
        <v>0.63</v>
      </c>
      <c r="E367" s="192"/>
      <c r="I367" s="190"/>
      <c r="J367" s="190"/>
    </row>
    <row r="368" spans="1:10">
      <c r="A368" s="191" t="s">
        <v>256</v>
      </c>
      <c r="B368" s="211">
        <v>0</v>
      </c>
      <c r="C368" s="211">
        <v>17</v>
      </c>
      <c r="D368" s="203" t="str">
        <f t="shared" si="5"/>
        <v/>
      </c>
      <c r="E368" s="192"/>
      <c r="I368" s="190"/>
      <c r="J368" s="190"/>
    </row>
    <row r="369" spans="1:10">
      <c r="A369" s="191" t="s">
        <v>257</v>
      </c>
      <c r="B369" s="211">
        <v>0</v>
      </c>
      <c r="C369" s="211">
        <v>132</v>
      </c>
      <c r="D369" s="203" t="str">
        <f t="shared" si="5"/>
        <v/>
      </c>
      <c r="E369" s="192"/>
      <c r="I369" s="190"/>
      <c r="J369" s="190"/>
    </row>
    <row r="370" spans="1:10">
      <c r="A370" s="191" t="s">
        <v>258</v>
      </c>
      <c r="B370" s="211">
        <v>640550</v>
      </c>
      <c r="C370" s="211">
        <v>539559</v>
      </c>
      <c r="D370" s="203">
        <f t="shared" si="5"/>
        <v>0.84</v>
      </c>
      <c r="E370" s="192"/>
      <c r="I370" s="190"/>
      <c r="J370" s="190"/>
    </row>
    <row r="371" spans="1:10">
      <c r="A371" s="191" t="s">
        <v>259</v>
      </c>
      <c r="B371" s="211">
        <v>725032</v>
      </c>
      <c r="C371" s="211">
        <v>539349</v>
      </c>
      <c r="D371" s="203">
        <f t="shared" si="5"/>
        <v>0.74</v>
      </c>
      <c r="E371" s="192"/>
      <c r="I371" s="190"/>
      <c r="J371" s="190"/>
    </row>
    <row r="372" spans="1:10">
      <c r="A372" s="191" t="s">
        <v>260</v>
      </c>
      <c r="B372" s="211">
        <v>2598</v>
      </c>
      <c r="C372" s="211">
        <v>10489</v>
      </c>
      <c r="D372" s="203">
        <f t="shared" si="5"/>
        <v>4.04</v>
      </c>
      <c r="E372" s="192"/>
      <c r="I372" s="190"/>
      <c r="J372" s="190"/>
    </row>
    <row r="373" spans="1:10">
      <c r="A373" s="191" t="s">
        <v>261</v>
      </c>
      <c r="B373" s="211">
        <v>252828</v>
      </c>
      <c r="C373" s="211">
        <v>201554</v>
      </c>
      <c r="D373" s="203">
        <f t="shared" si="5"/>
        <v>0.8</v>
      </c>
      <c r="E373" s="192"/>
      <c r="I373" s="190"/>
      <c r="J373" s="190"/>
    </row>
    <row r="374" spans="1:10">
      <c r="A374" s="191" t="s">
        <v>262</v>
      </c>
      <c r="B374" s="211">
        <v>54498</v>
      </c>
      <c r="C374" s="211">
        <v>44291</v>
      </c>
      <c r="D374" s="203">
        <f t="shared" si="5"/>
        <v>0.81</v>
      </c>
      <c r="E374" s="192"/>
      <c r="I374" s="190"/>
      <c r="J374" s="190"/>
    </row>
    <row r="375" spans="1:10">
      <c r="A375" s="193" t="s">
        <v>263</v>
      </c>
      <c r="B375" s="211">
        <v>236546</v>
      </c>
      <c r="C375" s="211">
        <v>178114</v>
      </c>
      <c r="D375" s="203">
        <f t="shared" si="5"/>
        <v>0.75</v>
      </c>
      <c r="E375" s="192"/>
      <c r="I375" s="190"/>
      <c r="J375" s="190"/>
    </row>
    <row r="376" spans="1:10">
      <c r="A376" s="193" t="s">
        <v>264</v>
      </c>
      <c r="B376" s="211">
        <v>178562</v>
      </c>
      <c r="C376" s="211">
        <v>104901</v>
      </c>
      <c r="D376" s="203">
        <f t="shared" si="5"/>
        <v>0.59</v>
      </c>
      <c r="E376" s="192"/>
      <c r="I376" s="190"/>
      <c r="J376" s="190"/>
    </row>
    <row r="377" spans="1:10">
      <c r="A377" s="192" t="s">
        <v>265</v>
      </c>
      <c r="B377" s="211">
        <v>18759</v>
      </c>
      <c r="C377" s="211">
        <v>14810</v>
      </c>
      <c r="D377" s="203">
        <f t="shared" si="5"/>
        <v>0.79</v>
      </c>
      <c r="E377" s="192"/>
      <c r="I377" s="190"/>
      <c r="J377" s="190"/>
    </row>
    <row r="378" spans="1:10">
      <c r="A378" s="191" t="s">
        <v>266</v>
      </c>
      <c r="B378" s="211">
        <v>2675</v>
      </c>
      <c r="C378" s="211">
        <v>576</v>
      </c>
      <c r="D378" s="203">
        <f t="shared" si="5"/>
        <v>0.22</v>
      </c>
      <c r="E378" s="192"/>
      <c r="I378" s="190"/>
      <c r="J378" s="190"/>
    </row>
    <row r="379" spans="1:10">
      <c r="A379" s="191" t="s">
        <v>267</v>
      </c>
      <c r="B379" s="211">
        <v>2789</v>
      </c>
      <c r="C379" s="211">
        <v>4328</v>
      </c>
      <c r="D379" s="203">
        <f t="shared" si="5"/>
        <v>1.55</v>
      </c>
      <c r="E379" s="192"/>
      <c r="I379" s="190"/>
      <c r="J379" s="190"/>
    </row>
    <row r="380" spans="1:10">
      <c r="A380" s="191" t="s">
        <v>268</v>
      </c>
      <c r="B380" s="211">
        <v>4647</v>
      </c>
      <c r="C380" s="211">
        <v>4985</v>
      </c>
      <c r="D380" s="203">
        <f t="shared" si="5"/>
        <v>1.07</v>
      </c>
      <c r="E380" s="192"/>
      <c r="I380" s="190"/>
      <c r="J380" s="190"/>
    </row>
    <row r="381" spans="1:10">
      <c r="A381" s="193" t="s">
        <v>269</v>
      </c>
      <c r="B381" s="211">
        <v>2664</v>
      </c>
      <c r="C381" s="211">
        <v>4664</v>
      </c>
      <c r="D381" s="203">
        <f t="shared" si="5"/>
        <v>1.75</v>
      </c>
      <c r="E381" s="192"/>
      <c r="I381" s="190"/>
      <c r="J381" s="190"/>
    </row>
    <row r="382" spans="1:10">
      <c r="A382" s="193" t="s">
        <v>270</v>
      </c>
      <c r="B382" s="211">
        <v>5984</v>
      </c>
      <c r="C382" s="211">
        <v>257</v>
      </c>
      <c r="D382" s="203">
        <f t="shared" si="5"/>
        <v>0.04</v>
      </c>
      <c r="E382" s="192"/>
      <c r="I382" s="190"/>
      <c r="J382" s="190"/>
    </row>
    <row r="383" spans="1:10">
      <c r="A383" s="193" t="s">
        <v>271</v>
      </c>
      <c r="B383" s="211">
        <v>9565</v>
      </c>
      <c r="C383" s="211">
        <v>9016</v>
      </c>
      <c r="D383" s="203">
        <f t="shared" si="5"/>
        <v>0.94</v>
      </c>
      <c r="E383" s="192"/>
      <c r="I383" s="190"/>
      <c r="J383" s="190"/>
    </row>
    <row r="384" spans="1:10">
      <c r="A384" s="191" t="s">
        <v>272</v>
      </c>
      <c r="B384" s="211">
        <v>9565</v>
      </c>
      <c r="C384" s="211">
        <v>8347</v>
      </c>
      <c r="D384" s="203">
        <f t="shared" si="5"/>
        <v>0.87</v>
      </c>
      <c r="E384" s="192"/>
      <c r="I384" s="190"/>
      <c r="J384" s="190"/>
    </row>
    <row r="385" spans="1:10">
      <c r="A385" s="191" t="s">
        <v>273</v>
      </c>
      <c r="B385" s="211">
        <v>0</v>
      </c>
      <c r="C385" s="211">
        <v>0</v>
      </c>
      <c r="D385" s="203" t="str">
        <f t="shared" si="5"/>
        <v/>
      </c>
      <c r="E385" s="192"/>
      <c r="I385" s="190"/>
      <c r="J385" s="190"/>
    </row>
    <row r="386" spans="1:10">
      <c r="A386" s="191" t="s">
        <v>274</v>
      </c>
      <c r="B386" s="211">
        <v>0</v>
      </c>
      <c r="C386" s="211">
        <v>669</v>
      </c>
      <c r="D386" s="203" t="str">
        <f t="shared" si="5"/>
        <v/>
      </c>
      <c r="E386" s="192"/>
      <c r="I386" s="190"/>
      <c r="J386" s="190"/>
    </row>
    <row r="387" spans="1:10">
      <c r="A387" s="193" t="s">
        <v>275</v>
      </c>
      <c r="B387" s="211">
        <v>0</v>
      </c>
      <c r="C387" s="211">
        <v>0</v>
      </c>
      <c r="D387" s="203" t="str">
        <f t="shared" si="5"/>
        <v/>
      </c>
      <c r="E387" s="192"/>
      <c r="I387" s="190"/>
      <c r="J387" s="190"/>
    </row>
    <row r="388" spans="1:10">
      <c r="A388" s="193" t="s">
        <v>276</v>
      </c>
      <c r="B388" s="211">
        <v>0</v>
      </c>
      <c r="C388" s="211">
        <v>0</v>
      </c>
      <c r="D388" s="203" t="str">
        <f t="shared" si="5"/>
        <v/>
      </c>
      <c r="E388" s="192"/>
      <c r="I388" s="190"/>
      <c r="J388" s="190"/>
    </row>
    <row r="389" spans="1:10">
      <c r="A389" s="193" t="s">
        <v>277</v>
      </c>
      <c r="B389" s="211">
        <v>0</v>
      </c>
      <c r="C389" s="211">
        <v>0</v>
      </c>
      <c r="D389" s="203" t="str">
        <f t="shared" ref="D389:D452" si="6">IF(B389=0,"",ROUND(C389/B389,3))</f>
        <v/>
      </c>
      <c r="E389" s="192"/>
      <c r="I389" s="190"/>
      <c r="J389" s="190"/>
    </row>
    <row r="390" spans="1:10">
      <c r="A390" s="192" t="s">
        <v>278</v>
      </c>
      <c r="B390" s="211">
        <v>0</v>
      </c>
      <c r="C390" s="211">
        <v>0</v>
      </c>
      <c r="D390" s="203" t="str">
        <f t="shared" si="6"/>
        <v/>
      </c>
      <c r="E390" s="192"/>
      <c r="I390" s="190"/>
      <c r="J390" s="190"/>
    </row>
    <row r="391" spans="1:10">
      <c r="A391" s="191" t="s">
        <v>279</v>
      </c>
      <c r="B391" s="211">
        <v>50157</v>
      </c>
      <c r="C391" s="211">
        <v>31452</v>
      </c>
      <c r="D391" s="203">
        <f t="shared" si="6"/>
        <v>0.63</v>
      </c>
      <c r="E391" s="192"/>
      <c r="I391" s="190"/>
      <c r="J391" s="190"/>
    </row>
    <row r="392" spans="1:10">
      <c r="A392" s="191" t="s">
        <v>280</v>
      </c>
      <c r="B392" s="211">
        <v>19216</v>
      </c>
      <c r="C392" s="211">
        <v>22274</v>
      </c>
      <c r="D392" s="203">
        <f t="shared" si="6"/>
        <v>1.1599999999999999</v>
      </c>
      <c r="E392" s="192"/>
      <c r="I392" s="190"/>
      <c r="J392" s="190"/>
    </row>
    <row r="393" spans="1:10">
      <c r="A393" s="191" t="s">
        <v>281</v>
      </c>
      <c r="B393" s="211">
        <v>0</v>
      </c>
      <c r="C393" s="211">
        <v>0</v>
      </c>
      <c r="D393" s="203" t="str">
        <f t="shared" si="6"/>
        <v/>
      </c>
      <c r="E393" s="192"/>
      <c r="I393" s="190"/>
      <c r="J393" s="190"/>
    </row>
    <row r="394" spans="1:10">
      <c r="A394" s="193" t="s">
        <v>282</v>
      </c>
      <c r="B394" s="211">
        <v>30941</v>
      </c>
      <c r="C394" s="211">
        <v>9178</v>
      </c>
      <c r="D394" s="203">
        <f t="shared" si="6"/>
        <v>0.3</v>
      </c>
      <c r="E394" s="192"/>
      <c r="I394" s="190"/>
      <c r="J394" s="190"/>
    </row>
    <row r="395" spans="1:10">
      <c r="A395" s="193" t="s">
        <v>283</v>
      </c>
      <c r="B395" s="211">
        <v>105633</v>
      </c>
      <c r="C395" s="211">
        <v>99955</v>
      </c>
      <c r="D395" s="203">
        <f t="shared" si="6"/>
        <v>0.95</v>
      </c>
      <c r="E395" s="192"/>
      <c r="I395" s="190"/>
      <c r="J395" s="190"/>
    </row>
    <row r="396" spans="1:10">
      <c r="A396" s="193" t="s">
        <v>284</v>
      </c>
      <c r="B396" s="211">
        <v>16027</v>
      </c>
      <c r="C396" s="211">
        <v>36423</v>
      </c>
      <c r="D396" s="203">
        <f t="shared" si="6"/>
        <v>2.27</v>
      </c>
      <c r="E396" s="192"/>
      <c r="I396" s="190"/>
      <c r="J396" s="190"/>
    </row>
    <row r="397" spans="1:10">
      <c r="A397" s="191" t="s">
        <v>285</v>
      </c>
      <c r="B397" s="211">
        <v>68254</v>
      </c>
      <c r="C397" s="211">
        <v>54117</v>
      </c>
      <c r="D397" s="203">
        <f t="shared" si="6"/>
        <v>0.79</v>
      </c>
      <c r="E397" s="192"/>
      <c r="I397" s="190"/>
      <c r="J397" s="190"/>
    </row>
    <row r="398" spans="1:10">
      <c r="A398" s="191" t="s">
        <v>286</v>
      </c>
      <c r="B398" s="211">
        <v>10569</v>
      </c>
      <c r="C398" s="211">
        <v>1706</v>
      </c>
      <c r="D398" s="203">
        <f t="shared" si="6"/>
        <v>0.16</v>
      </c>
      <c r="E398" s="192"/>
      <c r="I398" s="190"/>
      <c r="J398" s="190"/>
    </row>
    <row r="399" spans="1:10">
      <c r="A399" s="191" t="s">
        <v>287</v>
      </c>
      <c r="B399" s="211">
        <v>0</v>
      </c>
      <c r="C399" s="211">
        <v>659</v>
      </c>
      <c r="D399" s="203" t="str">
        <f t="shared" si="6"/>
        <v/>
      </c>
      <c r="E399" s="192"/>
      <c r="I399" s="190"/>
      <c r="J399" s="190"/>
    </row>
    <row r="400" spans="1:10">
      <c r="A400" s="191" t="s">
        <v>288</v>
      </c>
      <c r="B400" s="211">
        <v>10783</v>
      </c>
      <c r="C400" s="211">
        <v>7050</v>
      </c>
      <c r="D400" s="203">
        <f t="shared" si="6"/>
        <v>0.65</v>
      </c>
      <c r="E400" s="192"/>
      <c r="I400" s="190"/>
      <c r="J400" s="190"/>
    </row>
    <row r="401" spans="1:10">
      <c r="A401" s="191" t="s">
        <v>289</v>
      </c>
      <c r="B401" s="211">
        <v>246056</v>
      </c>
      <c r="C401" s="211">
        <v>242028</v>
      </c>
      <c r="D401" s="203">
        <f t="shared" si="6"/>
        <v>0.98</v>
      </c>
      <c r="E401" s="192"/>
      <c r="I401" s="190"/>
      <c r="J401" s="190"/>
    </row>
    <row r="402" spans="1:10">
      <c r="A402" s="193" t="s">
        <v>290</v>
      </c>
      <c r="B402" s="211">
        <v>15126</v>
      </c>
      <c r="C402" s="211">
        <v>10890</v>
      </c>
      <c r="D402" s="203">
        <f t="shared" si="6"/>
        <v>0.72</v>
      </c>
      <c r="E402" s="192"/>
      <c r="I402" s="190"/>
      <c r="J402" s="190"/>
    </row>
    <row r="403" spans="1:10">
      <c r="A403" s="193" t="s">
        <v>291</v>
      </c>
      <c r="B403" s="211">
        <v>10453</v>
      </c>
      <c r="C403" s="211">
        <v>7303</v>
      </c>
      <c r="D403" s="203">
        <f t="shared" si="6"/>
        <v>0.7</v>
      </c>
      <c r="E403" s="192"/>
      <c r="I403" s="190"/>
      <c r="J403" s="190"/>
    </row>
    <row r="404" spans="1:10">
      <c r="A404" s="193" t="s">
        <v>292</v>
      </c>
      <c r="B404" s="211">
        <v>40065</v>
      </c>
      <c r="C404" s="211">
        <v>20447</v>
      </c>
      <c r="D404" s="203">
        <f t="shared" si="6"/>
        <v>0.51</v>
      </c>
      <c r="E404" s="192"/>
      <c r="I404" s="190"/>
      <c r="J404" s="190"/>
    </row>
    <row r="405" spans="1:10">
      <c r="A405" s="192" t="s">
        <v>293</v>
      </c>
      <c r="B405" s="211">
        <v>9177</v>
      </c>
      <c r="C405" s="211">
        <v>6110</v>
      </c>
      <c r="D405" s="203">
        <f t="shared" si="6"/>
        <v>0.67</v>
      </c>
      <c r="E405" s="192"/>
      <c r="I405" s="190"/>
      <c r="J405" s="190"/>
    </row>
    <row r="406" spans="1:10">
      <c r="A406" s="191" t="s">
        <v>294</v>
      </c>
      <c r="B406" s="211">
        <v>13270</v>
      </c>
      <c r="C406" s="211">
        <v>9482</v>
      </c>
      <c r="D406" s="203">
        <f t="shared" si="6"/>
        <v>0.72</v>
      </c>
      <c r="E406" s="192"/>
      <c r="I406" s="190"/>
      <c r="J406" s="190"/>
    </row>
    <row r="407" spans="1:10">
      <c r="A407" s="191" t="s">
        <v>295</v>
      </c>
      <c r="B407" s="211">
        <v>157965</v>
      </c>
      <c r="C407" s="211">
        <v>187796</v>
      </c>
      <c r="D407" s="203">
        <f t="shared" si="6"/>
        <v>1.19</v>
      </c>
      <c r="E407" s="192"/>
      <c r="I407" s="190"/>
      <c r="J407" s="190"/>
    </row>
    <row r="408" spans="1:10">
      <c r="A408" s="191" t="s">
        <v>296</v>
      </c>
      <c r="B408" s="211">
        <v>243141</v>
      </c>
      <c r="C408" s="211">
        <v>173751</v>
      </c>
      <c r="D408" s="203">
        <f t="shared" si="6"/>
        <v>0.72</v>
      </c>
      <c r="E408" s="192"/>
      <c r="I408" s="190"/>
      <c r="J408" s="190"/>
    </row>
    <row r="409" spans="1:10">
      <c r="A409" s="192" t="s">
        <v>297</v>
      </c>
      <c r="B409" s="211">
        <v>398348</v>
      </c>
      <c r="C409" s="211">
        <v>317241</v>
      </c>
      <c r="D409" s="203">
        <f t="shared" si="6"/>
        <v>0.8</v>
      </c>
      <c r="E409" s="192"/>
      <c r="I409" s="190"/>
      <c r="J409" s="190"/>
    </row>
    <row r="410" spans="1:10">
      <c r="A410" s="193" t="s">
        <v>298</v>
      </c>
      <c r="B410" s="211">
        <v>30793</v>
      </c>
      <c r="C410" s="211">
        <v>24672</v>
      </c>
      <c r="D410" s="203">
        <f t="shared" si="6"/>
        <v>0.8</v>
      </c>
      <c r="E410" s="192"/>
      <c r="I410" s="190"/>
      <c r="J410" s="190"/>
    </row>
    <row r="411" spans="1:10">
      <c r="A411" s="191" t="s">
        <v>41</v>
      </c>
      <c r="B411" s="211">
        <v>18799</v>
      </c>
      <c r="C411" s="211">
        <v>18516</v>
      </c>
      <c r="D411" s="203">
        <f t="shared" si="6"/>
        <v>0.99</v>
      </c>
      <c r="E411" s="192"/>
      <c r="I411" s="190"/>
      <c r="J411" s="190"/>
    </row>
    <row r="412" spans="1:10">
      <c r="A412" s="191" t="s">
        <v>42</v>
      </c>
      <c r="B412" s="211">
        <v>3442</v>
      </c>
      <c r="C412" s="211">
        <v>1674</v>
      </c>
      <c r="D412" s="203">
        <f t="shared" si="6"/>
        <v>0.49</v>
      </c>
      <c r="E412" s="192"/>
      <c r="I412" s="190"/>
      <c r="J412" s="190"/>
    </row>
    <row r="413" spans="1:10">
      <c r="A413" s="191" t="s">
        <v>43</v>
      </c>
      <c r="B413" s="211">
        <v>888</v>
      </c>
      <c r="C413" s="211">
        <v>972</v>
      </c>
      <c r="D413" s="203">
        <f t="shared" si="6"/>
        <v>1.1000000000000001</v>
      </c>
      <c r="E413" s="192"/>
      <c r="I413" s="190"/>
      <c r="J413" s="190"/>
    </row>
    <row r="414" spans="1:10">
      <c r="A414" s="193" t="s">
        <v>299</v>
      </c>
      <c r="B414" s="211">
        <v>7664</v>
      </c>
      <c r="C414" s="211">
        <v>3510</v>
      </c>
      <c r="D414" s="203">
        <f t="shared" si="6"/>
        <v>0.46</v>
      </c>
      <c r="E414" s="192"/>
      <c r="I414" s="190"/>
      <c r="J414" s="190"/>
    </row>
    <row r="415" spans="1:10">
      <c r="A415" s="191" t="s">
        <v>300</v>
      </c>
      <c r="B415" s="211">
        <v>14313</v>
      </c>
      <c r="C415" s="211">
        <v>12938</v>
      </c>
      <c r="D415" s="203">
        <f t="shared" si="6"/>
        <v>0.9</v>
      </c>
      <c r="E415" s="192"/>
      <c r="I415" s="190"/>
      <c r="J415" s="190"/>
    </row>
    <row r="416" spans="1:10">
      <c r="A416" s="191" t="s">
        <v>301</v>
      </c>
      <c r="B416" s="211">
        <v>1</v>
      </c>
      <c r="C416" s="211">
        <v>0</v>
      </c>
      <c r="D416" s="203">
        <f t="shared" si="6"/>
        <v>0</v>
      </c>
      <c r="E416" s="192"/>
      <c r="I416" s="190"/>
      <c r="J416" s="190"/>
    </row>
    <row r="417" spans="1:10">
      <c r="A417" s="192" t="s">
        <v>302</v>
      </c>
      <c r="B417" s="211">
        <v>11857</v>
      </c>
      <c r="C417" s="211">
        <v>12918</v>
      </c>
      <c r="D417" s="203">
        <f t="shared" si="6"/>
        <v>1.0900000000000001</v>
      </c>
      <c r="E417" s="192"/>
      <c r="I417" s="190"/>
      <c r="J417" s="190"/>
    </row>
    <row r="418" spans="1:10">
      <c r="A418" s="191" t="s">
        <v>303</v>
      </c>
      <c r="B418" s="211">
        <v>2445</v>
      </c>
      <c r="C418" s="211">
        <v>0</v>
      </c>
      <c r="D418" s="203">
        <f t="shared" si="6"/>
        <v>0</v>
      </c>
      <c r="E418" s="192"/>
      <c r="I418" s="190"/>
      <c r="J418" s="190"/>
    </row>
    <row r="419" spans="1:10">
      <c r="A419" s="191" t="s">
        <v>304</v>
      </c>
      <c r="B419" s="211">
        <v>0</v>
      </c>
      <c r="C419" s="211">
        <v>0</v>
      </c>
      <c r="D419" s="203" t="str">
        <f t="shared" si="6"/>
        <v/>
      </c>
      <c r="E419" s="192"/>
      <c r="I419" s="190"/>
      <c r="J419" s="190"/>
    </row>
    <row r="420" spans="1:10">
      <c r="A420" s="191" t="s">
        <v>305</v>
      </c>
      <c r="B420" s="211">
        <v>0</v>
      </c>
      <c r="C420" s="211">
        <v>0</v>
      </c>
      <c r="D420" s="203" t="str">
        <f t="shared" si="6"/>
        <v/>
      </c>
      <c r="E420" s="192"/>
      <c r="I420" s="190"/>
      <c r="J420" s="190"/>
    </row>
    <row r="421" spans="1:10">
      <c r="A421" s="193" t="s">
        <v>306</v>
      </c>
      <c r="B421" s="211">
        <v>0</v>
      </c>
      <c r="C421" s="211">
        <v>0</v>
      </c>
      <c r="D421" s="203" t="str">
        <f t="shared" si="6"/>
        <v/>
      </c>
      <c r="E421" s="192"/>
      <c r="I421" s="190"/>
      <c r="J421" s="190"/>
    </row>
    <row r="422" spans="1:10">
      <c r="A422" s="193" t="s">
        <v>307</v>
      </c>
      <c r="B422" s="211">
        <v>10</v>
      </c>
      <c r="C422" s="211">
        <v>20</v>
      </c>
      <c r="D422" s="203">
        <f t="shared" si="6"/>
        <v>2</v>
      </c>
      <c r="E422" s="192"/>
      <c r="I422" s="190"/>
      <c r="J422" s="190"/>
    </row>
    <row r="423" spans="1:10">
      <c r="A423" s="193" t="s">
        <v>308</v>
      </c>
      <c r="B423" s="211">
        <v>42612</v>
      </c>
      <c r="C423" s="211">
        <v>50549</v>
      </c>
      <c r="D423" s="203">
        <f t="shared" si="6"/>
        <v>1.19</v>
      </c>
      <c r="E423" s="192"/>
      <c r="I423" s="190"/>
      <c r="J423" s="190"/>
    </row>
    <row r="424" spans="1:10">
      <c r="A424" s="191" t="s">
        <v>301</v>
      </c>
      <c r="B424" s="211">
        <v>20090</v>
      </c>
      <c r="C424" s="211">
        <v>23136</v>
      </c>
      <c r="D424" s="203">
        <f t="shared" si="6"/>
        <v>1.1499999999999999</v>
      </c>
      <c r="E424" s="192"/>
      <c r="I424" s="190"/>
      <c r="J424" s="190"/>
    </row>
    <row r="425" spans="1:10">
      <c r="A425" s="191" t="s">
        <v>309</v>
      </c>
      <c r="B425" s="211">
        <v>20040</v>
      </c>
      <c r="C425" s="211">
        <v>21038</v>
      </c>
      <c r="D425" s="203">
        <f t="shared" si="6"/>
        <v>1.05</v>
      </c>
      <c r="E425" s="192"/>
      <c r="I425" s="190"/>
      <c r="J425" s="190"/>
    </row>
    <row r="426" spans="1:10">
      <c r="A426" s="191" t="s">
        <v>310</v>
      </c>
      <c r="B426" s="211">
        <v>0</v>
      </c>
      <c r="C426" s="211">
        <v>0</v>
      </c>
      <c r="D426" s="203" t="str">
        <f t="shared" si="6"/>
        <v/>
      </c>
      <c r="E426" s="192"/>
      <c r="I426" s="190"/>
      <c r="J426" s="190"/>
    </row>
    <row r="427" spans="1:10">
      <c r="A427" s="193" t="s">
        <v>311</v>
      </c>
      <c r="B427" s="211">
        <v>0</v>
      </c>
      <c r="C427" s="211">
        <v>0</v>
      </c>
      <c r="D427" s="203" t="str">
        <f t="shared" si="6"/>
        <v/>
      </c>
      <c r="E427" s="192"/>
      <c r="I427" s="190"/>
      <c r="J427" s="190"/>
    </row>
    <row r="428" spans="1:10">
      <c r="A428" s="193" t="s">
        <v>312</v>
      </c>
      <c r="B428" s="211">
        <v>2482</v>
      </c>
      <c r="C428" s="211">
        <v>6375</v>
      </c>
      <c r="D428" s="203">
        <f t="shared" si="6"/>
        <v>2.57</v>
      </c>
      <c r="E428" s="192"/>
      <c r="I428" s="190"/>
      <c r="J428" s="190"/>
    </row>
    <row r="429" spans="1:10">
      <c r="A429" s="193" t="s">
        <v>313</v>
      </c>
      <c r="B429" s="211">
        <v>158751</v>
      </c>
      <c r="C429" s="211">
        <v>117906</v>
      </c>
      <c r="D429" s="203">
        <f t="shared" si="6"/>
        <v>0.74</v>
      </c>
      <c r="E429" s="192"/>
      <c r="I429" s="190"/>
      <c r="J429" s="190"/>
    </row>
    <row r="430" spans="1:10">
      <c r="A430" s="192" t="s">
        <v>301</v>
      </c>
      <c r="B430" s="211">
        <v>2261</v>
      </c>
      <c r="C430" s="211">
        <v>4780</v>
      </c>
      <c r="D430" s="203">
        <f t="shared" si="6"/>
        <v>2.11</v>
      </c>
      <c r="E430" s="192"/>
      <c r="I430" s="190"/>
      <c r="J430" s="190"/>
    </row>
    <row r="431" spans="1:10">
      <c r="A431" s="191" t="s">
        <v>314</v>
      </c>
      <c r="B431" s="211">
        <v>44316</v>
      </c>
      <c r="C431" s="211">
        <v>25235</v>
      </c>
      <c r="D431" s="203">
        <f t="shared" si="6"/>
        <v>0.56999999999999995</v>
      </c>
      <c r="E431" s="192"/>
      <c r="I431" s="190"/>
      <c r="J431" s="190"/>
    </row>
    <row r="432" spans="1:10">
      <c r="A432" s="193" t="s">
        <v>315</v>
      </c>
      <c r="B432" s="211">
        <v>112174</v>
      </c>
      <c r="C432" s="211">
        <v>87891</v>
      </c>
      <c r="D432" s="203">
        <f t="shared" si="6"/>
        <v>0.78</v>
      </c>
      <c r="E432" s="192"/>
      <c r="I432" s="190"/>
      <c r="J432" s="190"/>
    </row>
    <row r="433" spans="1:10">
      <c r="A433" s="193" t="s">
        <v>316</v>
      </c>
      <c r="B433" s="211">
        <v>23346</v>
      </c>
      <c r="C433" s="211">
        <v>23889</v>
      </c>
      <c r="D433" s="203">
        <f t="shared" si="6"/>
        <v>1.02</v>
      </c>
      <c r="E433" s="192"/>
      <c r="I433" s="190"/>
      <c r="J433" s="190"/>
    </row>
    <row r="434" spans="1:10">
      <c r="A434" s="193" t="s">
        <v>301</v>
      </c>
      <c r="B434" s="211">
        <v>3499</v>
      </c>
      <c r="C434" s="211">
        <v>3624</v>
      </c>
      <c r="D434" s="203">
        <f t="shared" si="6"/>
        <v>1.04</v>
      </c>
      <c r="E434" s="192"/>
      <c r="I434" s="190"/>
      <c r="J434" s="190"/>
    </row>
    <row r="435" spans="1:10">
      <c r="A435" s="191" t="s">
        <v>317</v>
      </c>
      <c r="B435" s="211">
        <v>6782</v>
      </c>
      <c r="C435" s="211">
        <v>6707</v>
      </c>
      <c r="D435" s="203">
        <f t="shared" si="6"/>
        <v>0.99</v>
      </c>
      <c r="E435" s="192"/>
      <c r="I435" s="190"/>
      <c r="J435" s="190"/>
    </row>
    <row r="436" spans="1:10">
      <c r="A436" s="191" t="s">
        <v>318</v>
      </c>
      <c r="B436" s="211">
        <v>8412</v>
      </c>
      <c r="C436" s="211">
        <v>6619</v>
      </c>
      <c r="D436" s="203">
        <f t="shared" si="6"/>
        <v>0.79</v>
      </c>
      <c r="E436" s="192"/>
      <c r="I436" s="190"/>
      <c r="J436" s="190"/>
    </row>
    <row r="437" spans="1:10">
      <c r="A437" s="191" t="s">
        <v>319</v>
      </c>
      <c r="B437" s="211">
        <v>4653</v>
      </c>
      <c r="C437" s="211">
        <v>6939</v>
      </c>
      <c r="D437" s="203">
        <f t="shared" si="6"/>
        <v>1.49</v>
      </c>
      <c r="E437" s="192"/>
      <c r="I437" s="190"/>
      <c r="J437" s="190"/>
    </row>
    <row r="438" spans="1:10">
      <c r="A438" s="193" t="s">
        <v>320</v>
      </c>
      <c r="B438" s="211">
        <v>8809</v>
      </c>
      <c r="C438" s="211">
        <v>5862</v>
      </c>
      <c r="D438" s="203">
        <f t="shared" si="6"/>
        <v>0.67</v>
      </c>
      <c r="E438" s="192"/>
      <c r="I438" s="190"/>
      <c r="J438" s="190"/>
    </row>
    <row r="439" spans="1:10">
      <c r="A439" s="193" t="s">
        <v>321</v>
      </c>
      <c r="B439" s="211">
        <v>3480</v>
      </c>
      <c r="C439" s="211">
        <v>4605</v>
      </c>
      <c r="D439" s="203">
        <f t="shared" si="6"/>
        <v>1.32</v>
      </c>
      <c r="E439" s="192"/>
      <c r="I439" s="190"/>
      <c r="J439" s="190"/>
    </row>
    <row r="440" spans="1:10">
      <c r="A440" s="193" t="s">
        <v>322</v>
      </c>
      <c r="B440" s="211">
        <v>5091</v>
      </c>
      <c r="C440" s="211">
        <v>1257</v>
      </c>
      <c r="D440" s="203">
        <f t="shared" si="6"/>
        <v>0.25</v>
      </c>
      <c r="E440" s="192"/>
      <c r="I440" s="190"/>
      <c r="J440" s="190"/>
    </row>
    <row r="441" spans="1:10">
      <c r="A441" s="193" t="s">
        <v>323</v>
      </c>
      <c r="B441" s="211">
        <v>0</v>
      </c>
      <c r="C441" s="211">
        <v>0</v>
      </c>
      <c r="D441" s="203" t="str">
        <f t="shared" si="6"/>
        <v/>
      </c>
      <c r="E441" s="192"/>
      <c r="I441" s="190"/>
      <c r="J441" s="190"/>
    </row>
    <row r="442" spans="1:10">
      <c r="A442" s="193" t="s">
        <v>324</v>
      </c>
      <c r="B442" s="211">
        <v>238</v>
      </c>
      <c r="C442" s="211">
        <v>0</v>
      </c>
      <c r="D442" s="203">
        <f t="shared" si="6"/>
        <v>0</v>
      </c>
      <c r="E442" s="192"/>
      <c r="I442" s="190"/>
      <c r="J442" s="190"/>
    </row>
    <row r="443" spans="1:10">
      <c r="A443" s="191" t="s">
        <v>325</v>
      </c>
      <c r="B443" s="211">
        <v>30387</v>
      </c>
      <c r="C443" s="211">
        <v>23936</v>
      </c>
      <c r="D443" s="203">
        <f t="shared" si="6"/>
        <v>0.79</v>
      </c>
      <c r="E443" s="192"/>
      <c r="I443" s="190"/>
      <c r="J443" s="190"/>
    </row>
    <row r="444" spans="1:10">
      <c r="A444" s="191" t="s">
        <v>301</v>
      </c>
      <c r="B444" s="211">
        <v>4727</v>
      </c>
      <c r="C444" s="211">
        <v>4579</v>
      </c>
      <c r="D444" s="203">
        <f t="shared" si="6"/>
        <v>0.97</v>
      </c>
      <c r="E444" s="192"/>
      <c r="I444" s="190"/>
      <c r="J444" s="190"/>
    </row>
    <row r="445" spans="1:10">
      <c r="A445" s="193" t="s">
        <v>326</v>
      </c>
      <c r="B445" s="211">
        <v>3722</v>
      </c>
      <c r="C445" s="211">
        <v>3433</v>
      </c>
      <c r="D445" s="203">
        <f t="shared" si="6"/>
        <v>0.92</v>
      </c>
      <c r="E445" s="192"/>
      <c r="I445" s="190"/>
      <c r="J445" s="190"/>
    </row>
    <row r="446" spans="1:10">
      <c r="A446" s="193" t="s">
        <v>327</v>
      </c>
      <c r="B446" s="211">
        <v>744</v>
      </c>
      <c r="C446" s="211">
        <v>433</v>
      </c>
      <c r="D446" s="203">
        <f t="shared" si="6"/>
        <v>0.57999999999999996</v>
      </c>
      <c r="E446" s="192"/>
      <c r="I446" s="190"/>
      <c r="J446" s="190"/>
    </row>
    <row r="447" spans="1:10">
      <c r="A447" s="193" t="s">
        <v>328</v>
      </c>
      <c r="B447" s="211">
        <v>381</v>
      </c>
      <c r="C447" s="211">
        <v>377</v>
      </c>
      <c r="D447" s="203">
        <f t="shared" si="6"/>
        <v>0.99</v>
      </c>
      <c r="E447" s="192"/>
      <c r="I447" s="190"/>
      <c r="J447" s="190"/>
    </row>
    <row r="448" spans="1:10">
      <c r="A448" s="191" t="s">
        <v>329</v>
      </c>
      <c r="B448" s="211">
        <v>10399</v>
      </c>
      <c r="C448" s="211">
        <v>8391</v>
      </c>
      <c r="D448" s="203">
        <f t="shared" si="6"/>
        <v>0.81</v>
      </c>
      <c r="E448" s="192"/>
      <c r="I448" s="190"/>
      <c r="J448" s="190"/>
    </row>
    <row r="449" spans="1:10">
      <c r="A449" s="191" t="s">
        <v>330</v>
      </c>
      <c r="B449" s="211">
        <v>10414</v>
      </c>
      <c r="C449" s="211">
        <v>6723</v>
      </c>
      <c r="D449" s="203">
        <f t="shared" si="6"/>
        <v>0.65</v>
      </c>
      <c r="E449" s="192"/>
      <c r="I449" s="190"/>
      <c r="J449" s="190"/>
    </row>
    <row r="450" spans="1:10">
      <c r="A450" s="191" t="s">
        <v>331</v>
      </c>
      <c r="B450" s="211">
        <v>6089</v>
      </c>
      <c r="C450" s="211">
        <v>3208</v>
      </c>
      <c r="D450" s="203">
        <f t="shared" si="6"/>
        <v>0.53</v>
      </c>
      <c r="E450" s="192"/>
      <c r="I450" s="190"/>
      <c r="J450" s="190"/>
    </row>
    <row r="451" spans="1:10">
      <c r="A451" s="193" t="s">
        <v>332</v>
      </c>
      <c r="B451" s="211">
        <v>5998</v>
      </c>
      <c r="C451" s="211">
        <v>3181</v>
      </c>
      <c r="D451" s="203">
        <f t="shared" si="6"/>
        <v>0.53</v>
      </c>
      <c r="E451" s="192"/>
      <c r="I451" s="190"/>
      <c r="J451" s="190"/>
    </row>
    <row r="452" spans="1:10">
      <c r="A452" s="193" t="s">
        <v>333</v>
      </c>
      <c r="B452" s="211">
        <v>0</v>
      </c>
      <c r="C452" s="211">
        <v>0</v>
      </c>
      <c r="D452" s="203" t="str">
        <f t="shared" si="6"/>
        <v/>
      </c>
      <c r="E452" s="192"/>
      <c r="I452" s="190"/>
      <c r="J452" s="190"/>
    </row>
    <row r="453" spans="1:10">
      <c r="A453" s="193" t="s">
        <v>334</v>
      </c>
      <c r="B453" s="211">
        <v>91</v>
      </c>
      <c r="C453" s="211">
        <v>27</v>
      </c>
      <c r="D453" s="203">
        <f t="shared" ref="D453:D516" si="7">IF(B453=0,"",ROUND(C453/B453,3))</f>
        <v>0.3</v>
      </c>
      <c r="E453" s="192"/>
      <c r="I453" s="190"/>
      <c r="J453" s="190"/>
    </row>
    <row r="454" spans="1:10">
      <c r="A454" s="192" t="s">
        <v>335</v>
      </c>
      <c r="B454" s="211">
        <v>1564</v>
      </c>
      <c r="C454" s="211">
        <v>12520</v>
      </c>
      <c r="D454" s="203">
        <f t="shared" si="7"/>
        <v>8.01</v>
      </c>
      <c r="E454" s="192"/>
      <c r="I454" s="190"/>
      <c r="J454" s="190"/>
    </row>
    <row r="455" spans="1:10">
      <c r="A455" s="193" t="s">
        <v>336</v>
      </c>
      <c r="B455" s="211">
        <v>321</v>
      </c>
      <c r="C455" s="211">
        <v>7520</v>
      </c>
      <c r="D455" s="203">
        <f t="shared" si="7"/>
        <v>23.43</v>
      </c>
      <c r="E455" s="192"/>
      <c r="I455" s="190"/>
      <c r="J455" s="190"/>
    </row>
    <row r="456" spans="1:10">
      <c r="A456" s="193" t="s">
        <v>337</v>
      </c>
      <c r="B456" s="211">
        <v>1241</v>
      </c>
      <c r="C456" s="211">
        <v>5000</v>
      </c>
      <c r="D456" s="203">
        <f t="shared" si="7"/>
        <v>4.03</v>
      </c>
      <c r="E456" s="192"/>
      <c r="I456" s="190"/>
      <c r="J456" s="190"/>
    </row>
    <row r="457" spans="1:10">
      <c r="A457" s="193" t="s">
        <v>338</v>
      </c>
      <c r="B457" s="211">
        <v>2</v>
      </c>
      <c r="C457" s="211">
        <v>0</v>
      </c>
      <c r="D457" s="203">
        <f t="shared" si="7"/>
        <v>0</v>
      </c>
      <c r="E457" s="192"/>
      <c r="I457" s="190"/>
      <c r="J457" s="190"/>
    </row>
    <row r="458" spans="1:10">
      <c r="A458" s="191" t="s">
        <v>339</v>
      </c>
      <c r="B458" s="211">
        <v>81684</v>
      </c>
      <c r="C458" s="211">
        <v>41761</v>
      </c>
      <c r="D458" s="203">
        <f t="shared" si="7"/>
        <v>0.51</v>
      </c>
      <c r="E458" s="192"/>
      <c r="I458" s="190"/>
      <c r="J458" s="190"/>
    </row>
    <row r="459" spans="1:10">
      <c r="A459" s="191" t="s">
        <v>340</v>
      </c>
      <c r="B459" s="211">
        <v>700</v>
      </c>
      <c r="C459" s="211">
        <v>714</v>
      </c>
      <c r="D459" s="203">
        <f t="shared" si="7"/>
        <v>1.02</v>
      </c>
      <c r="E459" s="192"/>
      <c r="I459" s="190"/>
      <c r="J459" s="190"/>
    </row>
    <row r="460" spans="1:10">
      <c r="A460" s="193" t="s">
        <v>341</v>
      </c>
      <c r="B460" s="211">
        <v>0</v>
      </c>
      <c r="C460" s="211">
        <v>0</v>
      </c>
      <c r="D460" s="203" t="str">
        <f t="shared" si="7"/>
        <v/>
      </c>
      <c r="E460" s="192"/>
      <c r="I460" s="190"/>
      <c r="J460" s="190"/>
    </row>
    <row r="461" spans="1:10">
      <c r="A461" s="193" t="s">
        <v>342</v>
      </c>
      <c r="B461" s="211">
        <v>1139</v>
      </c>
      <c r="C461" s="211">
        <v>0</v>
      </c>
      <c r="D461" s="203">
        <f t="shared" si="7"/>
        <v>0</v>
      </c>
      <c r="E461" s="192"/>
      <c r="I461" s="190"/>
      <c r="J461" s="190"/>
    </row>
    <row r="462" spans="1:10">
      <c r="A462" s="193" t="s">
        <v>343</v>
      </c>
      <c r="B462" s="211">
        <v>79845</v>
      </c>
      <c r="C462" s="211">
        <v>41047</v>
      </c>
      <c r="D462" s="203">
        <f t="shared" si="7"/>
        <v>0.51</v>
      </c>
      <c r="E462" s="192"/>
      <c r="I462" s="190"/>
      <c r="J462" s="190"/>
    </row>
    <row r="463" spans="1:10">
      <c r="A463" s="192" t="s">
        <v>344</v>
      </c>
      <c r="B463" s="211">
        <v>918060</v>
      </c>
      <c r="C463" s="211">
        <v>709951</v>
      </c>
      <c r="D463" s="203">
        <f t="shared" si="7"/>
        <v>0.77</v>
      </c>
      <c r="E463" s="192"/>
      <c r="I463" s="190"/>
      <c r="J463" s="190"/>
    </row>
    <row r="464" spans="1:10">
      <c r="A464" s="192" t="s">
        <v>345</v>
      </c>
      <c r="B464" s="211">
        <v>390313</v>
      </c>
      <c r="C464" s="211">
        <v>344738</v>
      </c>
      <c r="D464" s="203">
        <f t="shared" si="7"/>
        <v>0.88</v>
      </c>
      <c r="E464" s="192"/>
      <c r="I464" s="190"/>
      <c r="J464" s="190"/>
    </row>
    <row r="465" spans="1:10">
      <c r="A465" s="192" t="s">
        <v>41</v>
      </c>
      <c r="B465" s="211">
        <v>60172</v>
      </c>
      <c r="C465" s="211">
        <v>55069</v>
      </c>
      <c r="D465" s="203">
        <f t="shared" si="7"/>
        <v>0.92</v>
      </c>
      <c r="E465" s="192"/>
      <c r="I465" s="190"/>
      <c r="J465" s="190"/>
    </row>
    <row r="466" spans="1:10">
      <c r="A466" s="192" t="s">
        <v>42</v>
      </c>
      <c r="B466" s="211">
        <v>8046</v>
      </c>
      <c r="C466" s="211">
        <v>7431</v>
      </c>
      <c r="D466" s="203">
        <f t="shared" si="7"/>
        <v>0.92</v>
      </c>
      <c r="E466" s="192"/>
      <c r="I466" s="190"/>
      <c r="J466" s="190"/>
    </row>
    <row r="467" spans="1:10">
      <c r="A467" s="192" t="s">
        <v>43</v>
      </c>
      <c r="B467" s="211">
        <v>2534</v>
      </c>
      <c r="C467" s="211">
        <v>2438</v>
      </c>
      <c r="D467" s="203">
        <f t="shared" si="7"/>
        <v>0.96</v>
      </c>
      <c r="E467" s="192"/>
      <c r="I467" s="190"/>
      <c r="J467" s="190"/>
    </row>
    <row r="468" spans="1:10">
      <c r="A468" s="192" t="s">
        <v>346</v>
      </c>
      <c r="B468" s="211">
        <v>15762</v>
      </c>
      <c r="C468" s="211">
        <v>12415</v>
      </c>
      <c r="D468" s="203">
        <f t="shared" si="7"/>
        <v>0.79</v>
      </c>
      <c r="E468" s="192"/>
      <c r="I468" s="190"/>
      <c r="J468" s="190"/>
    </row>
    <row r="469" spans="1:10">
      <c r="A469" s="192" t="s">
        <v>347</v>
      </c>
      <c r="B469" s="211">
        <v>3143</v>
      </c>
      <c r="C469" s="211">
        <v>1639</v>
      </c>
      <c r="D469" s="203">
        <f t="shared" si="7"/>
        <v>0.52</v>
      </c>
      <c r="E469" s="192"/>
      <c r="I469" s="190"/>
      <c r="J469" s="190"/>
    </row>
    <row r="470" spans="1:10">
      <c r="A470" s="192" t="s">
        <v>348</v>
      </c>
      <c r="B470" s="211">
        <v>1036</v>
      </c>
      <c r="C470" s="211">
        <v>14162</v>
      </c>
      <c r="D470" s="203">
        <f t="shared" si="7"/>
        <v>13.67</v>
      </c>
      <c r="E470" s="192"/>
      <c r="I470" s="190"/>
      <c r="J470" s="190"/>
    </row>
    <row r="471" spans="1:10">
      <c r="A471" s="192" t="s">
        <v>349</v>
      </c>
      <c r="B471" s="211">
        <v>57479</v>
      </c>
      <c r="C471" s="211">
        <v>46950</v>
      </c>
      <c r="D471" s="203">
        <f t="shared" si="7"/>
        <v>0.82</v>
      </c>
      <c r="E471" s="192"/>
      <c r="I471" s="190"/>
      <c r="J471" s="190"/>
    </row>
    <row r="472" spans="1:10">
      <c r="A472" s="192" t="s">
        <v>350</v>
      </c>
      <c r="B472" s="211">
        <v>2880</v>
      </c>
      <c r="C472" s="211">
        <v>1288</v>
      </c>
      <c r="D472" s="203">
        <f t="shared" si="7"/>
        <v>0.45</v>
      </c>
      <c r="E472" s="192"/>
      <c r="I472" s="190"/>
      <c r="J472" s="190"/>
    </row>
    <row r="473" spans="1:10">
      <c r="A473" s="192" t="s">
        <v>351</v>
      </c>
      <c r="B473" s="211">
        <v>43436</v>
      </c>
      <c r="C473" s="211">
        <v>37440</v>
      </c>
      <c r="D473" s="203">
        <f t="shared" si="7"/>
        <v>0.86</v>
      </c>
      <c r="E473" s="192"/>
      <c r="I473" s="190"/>
      <c r="J473" s="190"/>
    </row>
    <row r="474" spans="1:10">
      <c r="A474" s="192" t="s">
        <v>352</v>
      </c>
      <c r="B474" s="211">
        <v>227</v>
      </c>
      <c r="C474" s="211">
        <v>671</v>
      </c>
      <c r="D474" s="203">
        <f t="shared" si="7"/>
        <v>2.96</v>
      </c>
      <c r="E474" s="192"/>
      <c r="I474" s="190"/>
      <c r="J474" s="190"/>
    </row>
    <row r="475" spans="1:10">
      <c r="A475" s="192" t="s">
        <v>353</v>
      </c>
      <c r="B475" s="211">
        <v>3627</v>
      </c>
      <c r="C475" s="211">
        <v>5205</v>
      </c>
      <c r="D475" s="203">
        <f t="shared" si="7"/>
        <v>1.44</v>
      </c>
      <c r="E475" s="192"/>
      <c r="I475" s="190"/>
      <c r="J475" s="190"/>
    </row>
    <row r="476" spans="1:10">
      <c r="A476" s="192" t="s">
        <v>354</v>
      </c>
      <c r="B476" s="211">
        <v>1493</v>
      </c>
      <c r="C476" s="211">
        <v>1369</v>
      </c>
      <c r="D476" s="203">
        <f t="shared" si="7"/>
        <v>0.92</v>
      </c>
      <c r="E476" s="192"/>
      <c r="I476" s="190"/>
      <c r="J476" s="190"/>
    </row>
    <row r="477" spans="1:10">
      <c r="A477" s="192" t="s">
        <v>355</v>
      </c>
      <c r="B477" s="211">
        <v>26879</v>
      </c>
      <c r="C477" s="211">
        <v>9853</v>
      </c>
      <c r="D477" s="203">
        <f t="shared" si="7"/>
        <v>0.37</v>
      </c>
      <c r="E477" s="192"/>
      <c r="I477" s="190"/>
      <c r="J477" s="190"/>
    </row>
    <row r="478" spans="1:10">
      <c r="A478" s="192" t="s">
        <v>356</v>
      </c>
      <c r="B478" s="211">
        <v>8717</v>
      </c>
      <c r="C478" s="211">
        <v>2820</v>
      </c>
      <c r="D478" s="203">
        <f t="shared" si="7"/>
        <v>0.32</v>
      </c>
      <c r="E478" s="192"/>
      <c r="I478" s="190"/>
      <c r="J478" s="190"/>
    </row>
    <row r="479" spans="1:10">
      <c r="A479" s="192" t="s">
        <v>357</v>
      </c>
      <c r="B479" s="211">
        <v>154882</v>
      </c>
      <c r="C479" s="211">
        <v>145988</v>
      </c>
      <c r="D479" s="203">
        <f t="shared" si="7"/>
        <v>0.94</v>
      </c>
      <c r="E479" s="192"/>
      <c r="I479" s="190"/>
      <c r="J479" s="190"/>
    </row>
    <row r="480" spans="1:10">
      <c r="A480" s="192" t="s">
        <v>358</v>
      </c>
      <c r="B480" s="211">
        <v>60531</v>
      </c>
      <c r="C480" s="211">
        <v>30542</v>
      </c>
      <c r="D480" s="203">
        <f t="shared" si="7"/>
        <v>0.51</v>
      </c>
      <c r="E480" s="192"/>
      <c r="I480" s="190"/>
      <c r="J480" s="190"/>
    </row>
    <row r="481" spans="1:10">
      <c r="A481" s="192" t="s">
        <v>41</v>
      </c>
      <c r="B481" s="211">
        <v>3933</v>
      </c>
      <c r="C481" s="211">
        <v>2252</v>
      </c>
      <c r="D481" s="203">
        <f t="shared" si="7"/>
        <v>0.56999999999999995</v>
      </c>
      <c r="E481" s="192"/>
      <c r="I481" s="190"/>
      <c r="J481" s="190"/>
    </row>
    <row r="482" spans="1:10">
      <c r="A482" s="192" t="s">
        <v>42</v>
      </c>
      <c r="B482" s="211">
        <v>74</v>
      </c>
      <c r="C482" s="211">
        <v>42</v>
      </c>
      <c r="D482" s="203">
        <f t="shared" si="7"/>
        <v>0.56999999999999995</v>
      </c>
      <c r="E482" s="192"/>
      <c r="I482" s="190"/>
      <c r="J482" s="190"/>
    </row>
    <row r="483" spans="1:10">
      <c r="A483" s="192" t="s">
        <v>43</v>
      </c>
      <c r="B483" s="211">
        <v>18</v>
      </c>
      <c r="C483" s="211">
        <v>0</v>
      </c>
      <c r="D483" s="203">
        <f t="shared" si="7"/>
        <v>0</v>
      </c>
      <c r="E483" s="192"/>
      <c r="I483" s="190"/>
      <c r="J483" s="190"/>
    </row>
    <row r="484" spans="1:10">
      <c r="A484" s="192" t="s">
        <v>359</v>
      </c>
      <c r="B484" s="211">
        <v>30651</v>
      </c>
      <c r="C484" s="211">
        <v>10596</v>
      </c>
      <c r="D484" s="203">
        <f t="shared" si="7"/>
        <v>0.35</v>
      </c>
      <c r="E484" s="192"/>
      <c r="I484" s="190"/>
      <c r="J484" s="190"/>
    </row>
    <row r="485" spans="1:10">
      <c r="A485" s="192" t="s">
        <v>360</v>
      </c>
      <c r="B485" s="211">
        <v>20965</v>
      </c>
      <c r="C485" s="211">
        <v>13775</v>
      </c>
      <c r="D485" s="203">
        <f t="shared" si="7"/>
        <v>0.66</v>
      </c>
      <c r="E485" s="192"/>
      <c r="I485" s="190"/>
      <c r="J485" s="190"/>
    </row>
    <row r="486" spans="1:10">
      <c r="A486" s="192" t="s">
        <v>361</v>
      </c>
      <c r="B486" s="211">
        <v>209</v>
      </c>
      <c r="C486" s="211">
        <v>184</v>
      </c>
      <c r="D486" s="203">
        <f t="shared" si="7"/>
        <v>0.88</v>
      </c>
      <c r="E486" s="192"/>
      <c r="I486" s="190"/>
      <c r="J486" s="190"/>
    </row>
    <row r="487" spans="1:10">
      <c r="A487" s="192" t="s">
        <v>362</v>
      </c>
      <c r="B487" s="211">
        <v>4681</v>
      </c>
      <c r="C487" s="211">
        <v>3693</v>
      </c>
      <c r="D487" s="203">
        <f t="shared" si="7"/>
        <v>0.79</v>
      </c>
      <c r="E487" s="192"/>
      <c r="I487" s="190"/>
      <c r="J487" s="190"/>
    </row>
    <row r="488" spans="1:10">
      <c r="A488" s="192" t="s">
        <v>363</v>
      </c>
      <c r="B488" s="211">
        <v>47990</v>
      </c>
      <c r="C488" s="211">
        <v>66513</v>
      </c>
      <c r="D488" s="203">
        <f t="shared" si="7"/>
        <v>1.39</v>
      </c>
      <c r="E488" s="192"/>
      <c r="I488" s="190"/>
      <c r="J488" s="190"/>
    </row>
    <row r="489" spans="1:10">
      <c r="A489" s="192" t="s">
        <v>41</v>
      </c>
      <c r="B489" s="211">
        <v>3935</v>
      </c>
      <c r="C489" s="211">
        <v>2390</v>
      </c>
      <c r="D489" s="203">
        <f t="shared" si="7"/>
        <v>0.61</v>
      </c>
      <c r="E489" s="192"/>
      <c r="I489" s="190"/>
      <c r="J489" s="190"/>
    </row>
    <row r="490" spans="1:10">
      <c r="A490" s="192" t="s">
        <v>42</v>
      </c>
      <c r="B490" s="211">
        <v>192</v>
      </c>
      <c r="C490" s="211">
        <v>36</v>
      </c>
      <c r="D490" s="203">
        <f t="shared" si="7"/>
        <v>0.19</v>
      </c>
      <c r="E490" s="192"/>
      <c r="I490" s="190"/>
      <c r="J490" s="190"/>
    </row>
    <row r="491" spans="1:10">
      <c r="A491" s="192" t="s">
        <v>43</v>
      </c>
      <c r="B491" s="211">
        <v>0</v>
      </c>
      <c r="C491" s="211">
        <v>299</v>
      </c>
      <c r="D491" s="203" t="str">
        <f t="shared" si="7"/>
        <v/>
      </c>
      <c r="E491" s="192"/>
      <c r="I491" s="190"/>
      <c r="J491" s="190"/>
    </row>
    <row r="492" spans="1:10">
      <c r="A492" s="192" t="s">
        <v>364</v>
      </c>
      <c r="B492" s="211">
        <v>11036</v>
      </c>
      <c r="C492" s="211">
        <v>11524</v>
      </c>
      <c r="D492" s="203">
        <f t="shared" si="7"/>
        <v>1.04</v>
      </c>
      <c r="E492" s="192"/>
      <c r="I492" s="190"/>
      <c r="J492" s="190"/>
    </row>
    <row r="493" spans="1:10">
      <c r="A493" s="192" t="s">
        <v>365</v>
      </c>
      <c r="B493" s="211">
        <v>2792</v>
      </c>
      <c r="C493" s="211">
        <v>1538</v>
      </c>
      <c r="D493" s="203">
        <f t="shared" si="7"/>
        <v>0.55000000000000004</v>
      </c>
      <c r="E493" s="192"/>
      <c r="I493" s="190"/>
      <c r="J493" s="190"/>
    </row>
    <row r="494" spans="1:10">
      <c r="A494" s="192" t="s">
        <v>366</v>
      </c>
      <c r="B494" s="211">
        <v>2427</v>
      </c>
      <c r="C494" s="211">
        <v>2697</v>
      </c>
      <c r="D494" s="203">
        <f t="shared" si="7"/>
        <v>1.1100000000000001</v>
      </c>
      <c r="E494" s="192"/>
      <c r="I494" s="190"/>
      <c r="J494" s="190"/>
    </row>
    <row r="495" spans="1:10">
      <c r="A495" s="192" t="s">
        <v>367</v>
      </c>
      <c r="B495" s="211">
        <v>7645</v>
      </c>
      <c r="C495" s="211">
        <v>6770</v>
      </c>
      <c r="D495" s="203">
        <f t="shared" si="7"/>
        <v>0.89</v>
      </c>
      <c r="E495" s="192"/>
      <c r="I495" s="190"/>
      <c r="J495" s="190"/>
    </row>
    <row r="496" spans="1:10">
      <c r="A496" s="192" t="s">
        <v>368</v>
      </c>
      <c r="B496" s="211">
        <v>4800</v>
      </c>
      <c r="C496" s="211">
        <v>5710</v>
      </c>
      <c r="D496" s="203">
        <f t="shared" si="7"/>
        <v>1.19</v>
      </c>
      <c r="E496" s="192"/>
      <c r="I496" s="190"/>
      <c r="J496" s="190"/>
    </row>
    <row r="497" spans="1:10">
      <c r="A497" s="192" t="s">
        <v>369</v>
      </c>
      <c r="B497" s="211">
        <v>0</v>
      </c>
      <c r="C497" s="211">
        <v>0</v>
      </c>
      <c r="D497" s="203" t="str">
        <f t="shared" si="7"/>
        <v/>
      </c>
      <c r="E497" s="192"/>
      <c r="I497" s="190"/>
      <c r="J497" s="190"/>
    </row>
    <row r="498" spans="1:10">
      <c r="A498" s="192" t="s">
        <v>370</v>
      </c>
      <c r="B498" s="211">
        <v>15163</v>
      </c>
      <c r="C498" s="211">
        <v>35549</v>
      </c>
      <c r="D498" s="203">
        <f t="shared" si="7"/>
        <v>2.34</v>
      </c>
      <c r="E498" s="192"/>
      <c r="I498" s="190"/>
      <c r="J498" s="190"/>
    </row>
    <row r="499" spans="1:10">
      <c r="A499" s="192" t="s">
        <v>371</v>
      </c>
      <c r="B499" s="211">
        <v>54331</v>
      </c>
      <c r="C499" s="211">
        <v>48202</v>
      </c>
      <c r="D499" s="203">
        <f t="shared" si="7"/>
        <v>0.89</v>
      </c>
      <c r="E499" s="192"/>
      <c r="I499" s="190"/>
      <c r="J499" s="190"/>
    </row>
    <row r="500" spans="1:10">
      <c r="A500" s="192" t="s">
        <v>41</v>
      </c>
      <c r="B500" s="211">
        <v>1478</v>
      </c>
      <c r="C500" s="211">
        <v>1132</v>
      </c>
      <c r="D500" s="203">
        <f t="shared" si="7"/>
        <v>0.77</v>
      </c>
      <c r="E500" s="192"/>
      <c r="I500" s="190"/>
      <c r="J500" s="190"/>
    </row>
    <row r="501" spans="1:10">
      <c r="A501" s="192" t="s">
        <v>372</v>
      </c>
      <c r="B501" s="211">
        <v>8</v>
      </c>
      <c r="C501" s="211">
        <v>0</v>
      </c>
      <c r="D501" s="203">
        <f t="shared" si="7"/>
        <v>0</v>
      </c>
      <c r="E501" s="192"/>
      <c r="I501" s="190"/>
      <c r="J501" s="190"/>
    </row>
    <row r="502" spans="1:10">
      <c r="A502" s="192" t="s">
        <v>43</v>
      </c>
      <c r="B502" s="211">
        <v>18</v>
      </c>
      <c r="C502" s="211">
        <v>36</v>
      </c>
      <c r="D502" s="203">
        <f t="shared" si="7"/>
        <v>2</v>
      </c>
      <c r="E502" s="192"/>
      <c r="I502" s="190"/>
      <c r="J502" s="190"/>
    </row>
    <row r="503" spans="1:10">
      <c r="A503" s="192" t="s">
        <v>373</v>
      </c>
      <c r="B503" s="211">
        <v>1327</v>
      </c>
      <c r="C503" s="211">
        <v>604</v>
      </c>
      <c r="D503" s="203">
        <f t="shared" si="7"/>
        <v>0.46</v>
      </c>
      <c r="E503" s="192"/>
      <c r="I503" s="190"/>
      <c r="J503" s="190"/>
    </row>
    <row r="504" spans="1:10">
      <c r="A504" s="192" t="s">
        <v>374</v>
      </c>
      <c r="B504" s="211">
        <v>39594</v>
      </c>
      <c r="C504" s="211">
        <v>40390</v>
      </c>
      <c r="D504" s="203">
        <f t="shared" si="7"/>
        <v>1.02</v>
      </c>
      <c r="E504" s="192"/>
      <c r="I504" s="190"/>
      <c r="J504" s="190"/>
    </row>
    <row r="505" spans="1:10">
      <c r="A505" s="192" t="s">
        <v>375</v>
      </c>
      <c r="B505" s="211">
        <v>66</v>
      </c>
      <c r="C505" s="211">
        <v>3</v>
      </c>
      <c r="D505" s="203">
        <f t="shared" si="7"/>
        <v>0.05</v>
      </c>
      <c r="E505" s="192"/>
      <c r="I505" s="190"/>
      <c r="J505" s="190"/>
    </row>
    <row r="506" spans="1:10">
      <c r="A506" s="192" t="s">
        <v>376</v>
      </c>
      <c r="B506" s="211">
        <v>4310</v>
      </c>
      <c r="C506" s="211">
        <v>3158</v>
      </c>
      <c r="D506" s="203">
        <f t="shared" si="7"/>
        <v>0.73</v>
      </c>
      <c r="E506" s="192"/>
      <c r="I506" s="190"/>
      <c r="J506" s="190"/>
    </row>
    <row r="507" spans="1:10">
      <c r="A507" s="192" t="s">
        <v>377</v>
      </c>
      <c r="B507" s="211">
        <v>7530</v>
      </c>
      <c r="C507" s="211">
        <v>2879</v>
      </c>
      <c r="D507" s="203">
        <f t="shared" si="7"/>
        <v>0.38</v>
      </c>
      <c r="E507" s="192"/>
      <c r="I507" s="190"/>
      <c r="J507" s="190"/>
    </row>
    <row r="508" spans="1:10">
      <c r="A508" s="192" t="s">
        <v>378</v>
      </c>
      <c r="B508" s="211">
        <v>198683</v>
      </c>
      <c r="C508" s="211">
        <v>147455</v>
      </c>
      <c r="D508" s="203">
        <f t="shared" si="7"/>
        <v>0.74</v>
      </c>
      <c r="E508" s="192"/>
      <c r="I508" s="190"/>
      <c r="J508" s="190"/>
    </row>
    <row r="509" spans="1:10">
      <c r="A509" s="192" t="s">
        <v>41</v>
      </c>
      <c r="B509" s="211">
        <v>13636</v>
      </c>
      <c r="C509" s="211">
        <v>9702</v>
      </c>
      <c r="D509" s="203">
        <f t="shared" si="7"/>
        <v>0.71</v>
      </c>
      <c r="E509" s="192"/>
      <c r="I509" s="190"/>
      <c r="J509" s="190"/>
    </row>
    <row r="510" spans="1:10">
      <c r="A510" s="192" t="s">
        <v>42</v>
      </c>
      <c r="B510" s="211">
        <v>1820</v>
      </c>
      <c r="C510" s="211">
        <v>319</v>
      </c>
      <c r="D510" s="203">
        <f t="shared" si="7"/>
        <v>0.18</v>
      </c>
      <c r="E510" s="192"/>
      <c r="I510" s="190"/>
      <c r="J510" s="190"/>
    </row>
    <row r="511" spans="1:10">
      <c r="A511" s="192" t="s">
        <v>43</v>
      </c>
      <c r="B511" s="211">
        <v>1899</v>
      </c>
      <c r="C511" s="211">
        <v>1500</v>
      </c>
      <c r="D511" s="203">
        <f t="shared" si="7"/>
        <v>0.79</v>
      </c>
      <c r="E511" s="192"/>
      <c r="I511" s="190"/>
      <c r="J511" s="190"/>
    </row>
    <row r="512" spans="1:10">
      <c r="A512" s="192" t="s">
        <v>379</v>
      </c>
      <c r="B512" s="211">
        <v>57832</v>
      </c>
      <c r="C512" s="211">
        <v>44083</v>
      </c>
      <c r="D512" s="203">
        <f t="shared" si="7"/>
        <v>0.76</v>
      </c>
      <c r="E512" s="192"/>
      <c r="I512" s="190"/>
      <c r="J512" s="190"/>
    </row>
    <row r="513" spans="1:10">
      <c r="A513" s="192" t="s">
        <v>380</v>
      </c>
      <c r="B513" s="211">
        <v>59674</v>
      </c>
      <c r="C513" s="211">
        <v>44715</v>
      </c>
      <c r="D513" s="203">
        <f t="shared" si="7"/>
        <v>0.75</v>
      </c>
      <c r="E513" s="192"/>
      <c r="I513" s="190"/>
      <c r="J513" s="190"/>
    </row>
    <row r="514" spans="1:10">
      <c r="A514" s="192" t="s">
        <v>381</v>
      </c>
      <c r="B514" s="211">
        <v>357</v>
      </c>
      <c r="C514" s="211">
        <v>1204</v>
      </c>
      <c r="D514" s="203">
        <f t="shared" si="7"/>
        <v>3.37</v>
      </c>
      <c r="E514" s="192"/>
      <c r="I514" s="190"/>
      <c r="J514" s="190"/>
    </row>
    <row r="515" spans="1:10">
      <c r="A515" s="192" t="s">
        <v>382</v>
      </c>
      <c r="B515" s="211">
        <v>63465</v>
      </c>
      <c r="C515" s="211">
        <v>45932</v>
      </c>
      <c r="D515" s="203">
        <f t="shared" si="7"/>
        <v>0.72</v>
      </c>
      <c r="E515" s="192"/>
      <c r="I515" s="190"/>
      <c r="J515" s="190"/>
    </row>
    <row r="516" spans="1:10">
      <c r="A516" s="192" t="s">
        <v>383</v>
      </c>
      <c r="B516" s="211">
        <v>166212</v>
      </c>
      <c r="C516" s="211">
        <v>72501</v>
      </c>
      <c r="D516" s="203">
        <f t="shared" si="7"/>
        <v>0.44</v>
      </c>
      <c r="E516" s="192"/>
      <c r="I516" s="190"/>
      <c r="J516" s="190"/>
    </row>
    <row r="517" spans="1:10">
      <c r="A517" s="192" t="s">
        <v>384</v>
      </c>
      <c r="B517" s="211">
        <v>2032</v>
      </c>
      <c r="C517" s="211">
        <v>143</v>
      </c>
      <c r="D517" s="203">
        <f t="shared" ref="D517:D580" si="8">IF(B517=0,"",ROUND(C517/B517,3))</f>
        <v>7.0000000000000007E-2</v>
      </c>
      <c r="E517" s="192"/>
      <c r="I517" s="190"/>
      <c r="J517" s="190"/>
    </row>
    <row r="518" spans="1:10">
      <c r="A518" s="192" t="s">
        <v>385</v>
      </c>
      <c r="B518" s="211">
        <v>1059</v>
      </c>
      <c r="C518" s="211">
        <v>20</v>
      </c>
      <c r="D518" s="203">
        <f t="shared" si="8"/>
        <v>0.02</v>
      </c>
      <c r="E518" s="192"/>
      <c r="I518" s="190"/>
      <c r="J518" s="190"/>
    </row>
    <row r="519" spans="1:10">
      <c r="A519" s="192" t="s">
        <v>386</v>
      </c>
      <c r="B519" s="211">
        <v>163121</v>
      </c>
      <c r="C519" s="211">
        <v>72338</v>
      </c>
      <c r="D519" s="203">
        <f t="shared" si="8"/>
        <v>0.44</v>
      </c>
      <c r="E519" s="192"/>
      <c r="I519" s="190"/>
      <c r="J519" s="190"/>
    </row>
    <row r="520" spans="1:10">
      <c r="A520" s="192" t="s">
        <v>387</v>
      </c>
      <c r="B520" s="211">
        <v>6051974</v>
      </c>
      <c r="C520" s="211">
        <v>5542805</v>
      </c>
      <c r="D520" s="203">
        <f t="shared" si="8"/>
        <v>0.92</v>
      </c>
      <c r="E520" s="192"/>
      <c r="I520" s="190"/>
      <c r="J520" s="190"/>
    </row>
    <row r="521" spans="1:10">
      <c r="A521" s="192" t="s">
        <v>388</v>
      </c>
      <c r="B521" s="211">
        <v>178891</v>
      </c>
      <c r="C521" s="211">
        <v>198111</v>
      </c>
      <c r="D521" s="203">
        <f t="shared" si="8"/>
        <v>1.1100000000000001</v>
      </c>
      <c r="E521" s="192"/>
      <c r="I521" s="190"/>
      <c r="J521" s="190"/>
    </row>
    <row r="522" spans="1:10">
      <c r="A522" s="192" t="s">
        <v>41</v>
      </c>
      <c r="B522" s="211">
        <v>76365</v>
      </c>
      <c r="C522" s="211">
        <v>82598</v>
      </c>
      <c r="D522" s="203">
        <f t="shared" si="8"/>
        <v>1.08</v>
      </c>
      <c r="E522" s="192"/>
      <c r="I522" s="190"/>
      <c r="J522" s="190"/>
    </row>
    <row r="523" spans="1:10">
      <c r="A523" s="192" t="s">
        <v>42</v>
      </c>
      <c r="B523" s="211">
        <v>14109</v>
      </c>
      <c r="C523" s="211">
        <v>19703</v>
      </c>
      <c r="D523" s="203">
        <f t="shared" si="8"/>
        <v>1.4</v>
      </c>
      <c r="E523" s="192"/>
      <c r="I523" s="190"/>
      <c r="J523" s="190"/>
    </row>
    <row r="524" spans="1:10">
      <c r="A524" s="192" t="s">
        <v>43</v>
      </c>
      <c r="B524" s="211">
        <v>690</v>
      </c>
      <c r="C524" s="211">
        <v>1235</v>
      </c>
      <c r="D524" s="203">
        <f t="shared" si="8"/>
        <v>1.79</v>
      </c>
      <c r="E524" s="192"/>
      <c r="I524" s="190"/>
      <c r="J524" s="190"/>
    </row>
    <row r="525" spans="1:10">
      <c r="A525" s="192" t="s">
        <v>389</v>
      </c>
      <c r="B525" s="211">
        <v>1392</v>
      </c>
      <c r="C525" s="211">
        <v>3498</v>
      </c>
      <c r="D525" s="203">
        <f t="shared" si="8"/>
        <v>2.5099999999999998</v>
      </c>
      <c r="E525" s="192"/>
      <c r="I525" s="190"/>
      <c r="J525" s="190"/>
    </row>
    <row r="526" spans="1:10">
      <c r="A526" s="192" t="s">
        <v>390</v>
      </c>
      <c r="B526" s="211">
        <v>718</v>
      </c>
      <c r="C526" s="211">
        <v>742</v>
      </c>
      <c r="D526" s="203">
        <f t="shared" si="8"/>
        <v>1.03</v>
      </c>
      <c r="E526" s="192"/>
      <c r="I526" s="190"/>
      <c r="J526" s="190"/>
    </row>
    <row r="527" spans="1:10">
      <c r="A527" s="192" t="s">
        <v>391</v>
      </c>
      <c r="B527" s="211">
        <v>1812</v>
      </c>
      <c r="C527" s="211">
        <v>970</v>
      </c>
      <c r="D527" s="203">
        <f t="shared" si="8"/>
        <v>0.54</v>
      </c>
      <c r="E527" s="192"/>
      <c r="I527" s="190"/>
      <c r="J527" s="190"/>
    </row>
    <row r="528" spans="1:10">
      <c r="A528" s="192" t="s">
        <v>392</v>
      </c>
      <c r="B528" s="211">
        <v>2747</v>
      </c>
      <c r="C528" s="211">
        <v>1389</v>
      </c>
      <c r="D528" s="203">
        <f t="shared" si="8"/>
        <v>0.51</v>
      </c>
      <c r="E528" s="192"/>
      <c r="I528" s="190"/>
      <c r="J528" s="190"/>
    </row>
    <row r="529" spans="1:10">
      <c r="A529" s="192" t="s">
        <v>82</v>
      </c>
      <c r="B529" s="211">
        <v>655</v>
      </c>
      <c r="C529" s="211">
        <v>860</v>
      </c>
      <c r="D529" s="203">
        <f t="shared" si="8"/>
        <v>1.31</v>
      </c>
      <c r="E529" s="192"/>
      <c r="I529" s="190"/>
      <c r="J529" s="190"/>
    </row>
    <row r="530" spans="1:10">
      <c r="A530" s="192" t="s">
        <v>393</v>
      </c>
      <c r="B530" s="211">
        <v>34657</v>
      </c>
      <c r="C530" s="211">
        <v>32114</v>
      </c>
      <c r="D530" s="203">
        <f t="shared" si="8"/>
        <v>0.93</v>
      </c>
      <c r="E530" s="192"/>
      <c r="I530" s="190"/>
      <c r="J530" s="190"/>
    </row>
    <row r="531" spans="1:10">
      <c r="A531" s="192" t="s">
        <v>394</v>
      </c>
      <c r="B531" s="211">
        <v>13</v>
      </c>
      <c r="C531" s="211">
        <v>8</v>
      </c>
      <c r="D531" s="203">
        <f t="shared" si="8"/>
        <v>0.62</v>
      </c>
      <c r="E531" s="192"/>
      <c r="I531" s="190"/>
      <c r="J531" s="190"/>
    </row>
    <row r="532" spans="1:10">
      <c r="A532" s="192" t="s">
        <v>395</v>
      </c>
      <c r="B532" s="211">
        <v>4673</v>
      </c>
      <c r="C532" s="211">
        <v>5917</v>
      </c>
      <c r="D532" s="203">
        <f t="shared" si="8"/>
        <v>1.27</v>
      </c>
      <c r="E532" s="192"/>
      <c r="I532" s="190"/>
      <c r="J532" s="190"/>
    </row>
    <row r="533" spans="1:10">
      <c r="A533" s="192" t="s">
        <v>396</v>
      </c>
      <c r="B533" s="211">
        <v>156</v>
      </c>
      <c r="C533" s="211">
        <v>112</v>
      </c>
      <c r="D533" s="203">
        <f t="shared" si="8"/>
        <v>0.72</v>
      </c>
      <c r="E533" s="192"/>
      <c r="I533" s="190"/>
      <c r="J533" s="190"/>
    </row>
    <row r="534" spans="1:10">
      <c r="A534" s="192" t="s">
        <v>397</v>
      </c>
      <c r="B534" s="211">
        <v>40904</v>
      </c>
      <c r="C534" s="211">
        <v>48965</v>
      </c>
      <c r="D534" s="203">
        <f t="shared" si="8"/>
        <v>1.2</v>
      </c>
      <c r="E534" s="192"/>
      <c r="I534" s="190"/>
      <c r="J534" s="190"/>
    </row>
    <row r="535" spans="1:10">
      <c r="A535" s="192" t="s">
        <v>398</v>
      </c>
      <c r="B535" s="211">
        <v>265951</v>
      </c>
      <c r="C535" s="211">
        <v>483147</v>
      </c>
      <c r="D535" s="203">
        <f t="shared" si="8"/>
        <v>1.82</v>
      </c>
      <c r="E535" s="192"/>
      <c r="I535" s="190"/>
      <c r="J535" s="190"/>
    </row>
    <row r="536" spans="1:10">
      <c r="A536" s="192" t="s">
        <v>41</v>
      </c>
      <c r="B536" s="211">
        <v>43936</v>
      </c>
      <c r="C536" s="211">
        <v>42986</v>
      </c>
      <c r="D536" s="203">
        <f t="shared" si="8"/>
        <v>0.98</v>
      </c>
      <c r="E536" s="192"/>
      <c r="I536" s="190"/>
      <c r="J536" s="190"/>
    </row>
    <row r="537" spans="1:10">
      <c r="A537" s="192" t="s">
        <v>42</v>
      </c>
      <c r="B537" s="211">
        <v>5037</v>
      </c>
      <c r="C537" s="211">
        <v>2723</v>
      </c>
      <c r="D537" s="203">
        <f t="shared" si="8"/>
        <v>0.54</v>
      </c>
      <c r="E537" s="192"/>
      <c r="I537" s="190"/>
      <c r="J537" s="190"/>
    </row>
    <row r="538" spans="1:10">
      <c r="A538" s="192" t="s">
        <v>43</v>
      </c>
      <c r="B538" s="211">
        <v>2207</v>
      </c>
      <c r="C538" s="211">
        <v>2822</v>
      </c>
      <c r="D538" s="203">
        <f t="shared" si="8"/>
        <v>1.28</v>
      </c>
      <c r="E538" s="192"/>
      <c r="I538" s="190"/>
      <c r="J538" s="190"/>
    </row>
    <row r="539" spans="1:10">
      <c r="A539" s="192" t="s">
        <v>399</v>
      </c>
      <c r="B539" s="211">
        <v>52</v>
      </c>
      <c r="C539" s="211">
        <v>30</v>
      </c>
      <c r="D539" s="203">
        <f t="shared" si="8"/>
        <v>0.57999999999999996</v>
      </c>
      <c r="E539" s="192"/>
      <c r="I539" s="190"/>
      <c r="J539" s="190"/>
    </row>
    <row r="540" spans="1:10">
      <c r="A540" s="192" t="s">
        <v>400</v>
      </c>
      <c r="B540" s="211">
        <v>1009</v>
      </c>
      <c r="C540" s="211">
        <v>808</v>
      </c>
      <c r="D540" s="203">
        <f t="shared" si="8"/>
        <v>0.8</v>
      </c>
      <c r="E540" s="192"/>
      <c r="I540" s="190"/>
      <c r="J540" s="190"/>
    </row>
    <row r="541" spans="1:10">
      <c r="A541" s="192" t="s">
        <v>401</v>
      </c>
      <c r="B541" s="211">
        <v>221411</v>
      </c>
      <c r="C541" s="211">
        <v>222004</v>
      </c>
      <c r="D541" s="203">
        <f t="shared" si="8"/>
        <v>1</v>
      </c>
      <c r="E541" s="192"/>
      <c r="I541" s="190"/>
      <c r="J541" s="190"/>
    </row>
    <row r="542" spans="1:10">
      <c r="A542" s="192" t="s">
        <v>402</v>
      </c>
      <c r="B542" s="211">
        <v>-7701</v>
      </c>
      <c r="C542" s="211">
        <v>211774</v>
      </c>
      <c r="D542" s="203">
        <f t="shared" si="8"/>
        <v>-27.5</v>
      </c>
      <c r="E542" s="192"/>
      <c r="I542" s="190"/>
      <c r="J542" s="190"/>
    </row>
    <row r="543" spans="1:10">
      <c r="A543" s="192" t="s">
        <v>403</v>
      </c>
      <c r="B543" s="211">
        <v>0</v>
      </c>
      <c r="C543" s="211">
        <v>0</v>
      </c>
      <c r="D543" s="203" t="str">
        <f t="shared" si="8"/>
        <v/>
      </c>
      <c r="E543" s="192"/>
      <c r="I543" s="190"/>
      <c r="J543" s="190"/>
    </row>
    <row r="544" spans="1:10">
      <c r="A544" s="192" t="s">
        <v>404</v>
      </c>
      <c r="B544" s="211">
        <v>0</v>
      </c>
      <c r="C544" s="211">
        <v>0</v>
      </c>
      <c r="D544" s="203" t="str">
        <f t="shared" si="8"/>
        <v/>
      </c>
      <c r="E544" s="192"/>
      <c r="I544" s="190"/>
      <c r="J544" s="190"/>
    </row>
    <row r="545" spans="1:10">
      <c r="A545" s="192" t="s">
        <v>405</v>
      </c>
      <c r="B545" s="211">
        <v>2369210</v>
      </c>
      <c r="C545" s="211">
        <v>2058785</v>
      </c>
      <c r="D545" s="203">
        <f t="shared" si="8"/>
        <v>0.87</v>
      </c>
      <c r="E545" s="192"/>
      <c r="I545" s="190"/>
      <c r="J545" s="190"/>
    </row>
    <row r="546" spans="1:10">
      <c r="A546" s="192" t="s">
        <v>406</v>
      </c>
      <c r="B546" s="211">
        <v>39780</v>
      </c>
      <c r="C546" s="211">
        <v>95838</v>
      </c>
      <c r="D546" s="203">
        <f t="shared" si="8"/>
        <v>2.41</v>
      </c>
      <c r="E546" s="192"/>
      <c r="I546" s="190"/>
      <c r="J546" s="190"/>
    </row>
    <row r="547" spans="1:10">
      <c r="A547" s="192" t="s">
        <v>407</v>
      </c>
      <c r="B547" s="211">
        <v>22594</v>
      </c>
      <c r="C547" s="211">
        <v>76492</v>
      </c>
      <c r="D547" s="203">
        <f t="shared" si="8"/>
        <v>3.39</v>
      </c>
      <c r="E547" s="192"/>
      <c r="I547" s="190"/>
      <c r="J547" s="190"/>
    </row>
    <row r="548" spans="1:10">
      <c r="A548" s="192" t="s">
        <v>408</v>
      </c>
      <c r="B548" s="211">
        <v>15807</v>
      </c>
      <c r="C548" s="211">
        <v>21315</v>
      </c>
      <c r="D548" s="203">
        <f t="shared" si="8"/>
        <v>1.35</v>
      </c>
      <c r="E548" s="192"/>
      <c r="I548" s="190"/>
      <c r="J548" s="190"/>
    </row>
    <row r="549" spans="1:10">
      <c r="A549" s="192" t="s">
        <v>409</v>
      </c>
      <c r="B549" s="211">
        <v>1299193</v>
      </c>
      <c r="C549" s="211">
        <v>1097943</v>
      </c>
      <c r="D549" s="203">
        <f t="shared" si="8"/>
        <v>0.85</v>
      </c>
      <c r="E549" s="192"/>
      <c r="I549" s="190"/>
      <c r="J549" s="190"/>
    </row>
    <row r="550" spans="1:10">
      <c r="A550" s="192" t="s">
        <v>410</v>
      </c>
      <c r="B550" s="211">
        <v>139679</v>
      </c>
      <c r="C550" s="211">
        <v>155559</v>
      </c>
      <c r="D550" s="203">
        <f t="shared" si="8"/>
        <v>1.1100000000000001</v>
      </c>
      <c r="E550" s="192"/>
      <c r="I550" s="190"/>
      <c r="J550" s="190"/>
    </row>
    <row r="551" spans="1:10">
      <c r="A551" s="192" t="s">
        <v>411</v>
      </c>
      <c r="B551" s="211">
        <v>776105</v>
      </c>
      <c r="C551" s="211">
        <v>596045</v>
      </c>
      <c r="D551" s="203">
        <f t="shared" si="8"/>
        <v>0.77</v>
      </c>
      <c r="E551" s="192"/>
      <c r="I551" s="190"/>
      <c r="J551" s="190"/>
    </row>
    <row r="552" spans="1:10">
      <c r="A552" s="192" t="s">
        <v>412</v>
      </c>
      <c r="B552" s="211">
        <v>76052</v>
      </c>
      <c r="C552" s="211">
        <v>15593</v>
      </c>
      <c r="D552" s="203">
        <f t="shared" si="8"/>
        <v>0.21</v>
      </c>
      <c r="E552" s="192"/>
      <c r="I552" s="190"/>
      <c r="J552" s="190"/>
    </row>
    <row r="553" spans="1:10">
      <c r="A553" s="192" t="s">
        <v>413</v>
      </c>
      <c r="B553" s="211">
        <v>34918</v>
      </c>
      <c r="C553" s="211">
        <v>18177</v>
      </c>
      <c r="D553" s="203">
        <f t="shared" si="8"/>
        <v>0.52</v>
      </c>
      <c r="E553" s="192"/>
      <c r="I553" s="190"/>
      <c r="J553" s="190"/>
    </row>
    <row r="554" spans="1:10">
      <c r="A554" s="192" t="s">
        <v>414</v>
      </c>
      <c r="B554" s="211">
        <v>3118</v>
      </c>
      <c r="C554" s="211">
        <v>1828</v>
      </c>
      <c r="D554" s="203">
        <f t="shared" si="8"/>
        <v>0.59</v>
      </c>
      <c r="E554" s="192"/>
      <c r="I554" s="190"/>
      <c r="J554" s="190"/>
    </row>
    <row r="555" spans="1:10">
      <c r="A555" s="192" t="s">
        <v>415</v>
      </c>
      <c r="B555" s="211">
        <v>0</v>
      </c>
      <c r="C555" s="211">
        <v>600</v>
      </c>
      <c r="D555" s="203" t="str">
        <f t="shared" si="8"/>
        <v/>
      </c>
      <c r="E555" s="192"/>
      <c r="I555" s="190"/>
      <c r="J555" s="190"/>
    </row>
    <row r="556" spans="1:10">
      <c r="A556" s="192" t="s">
        <v>416</v>
      </c>
      <c r="B556" s="211">
        <v>31800</v>
      </c>
      <c r="C556" s="211">
        <v>15749</v>
      </c>
      <c r="D556" s="203">
        <f t="shared" si="8"/>
        <v>0.5</v>
      </c>
      <c r="E556" s="192"/>
      <c r="I556" s="190"/>
      <c r="J556" s="190"/>
    </row>
    <row r="557" spans="1:10">
      <c r="A557" s="192" t="s">
        <v>417</v>
      </c>
      <c r="B557" s="211">
        <v>430382</v>
      </c>
      <c r="C557" s="211">
        <v>364096</v>
      </c>
      <c r="D557" s="203">
        <f t="shared" si="8"/>
        <v>0.85</v>
      </c>
      <c r="E557" s="192"/>
      <c r="I557" s="190"/>
      <c r="J557" s="190"/>
    </row>
    <row r="558" spans="1:10">
      <c r="A558" s="192" t="s">
        <v>418</v>
      </c>
      <c r="B558" s="211">
        <v>1809</v>
      </c>
      <c r="C558" s="211">
        <v>20</v>
      </c>
      <c r="D558" s="203">
        <f t="shared" si="8"/>
        <v>0.01</v>
      </c>
      <c r="E558" s="192"/>
      <c r="I558" s="190"/>
      <c r="J558" s="190"/>
    </row>
    <row r="559" spans="1:10">
      <c r="A559" s="192" t="s">
        <v>419</v>
      </c>
      <c r="B559" s="211">
        <v>3958</v>
      </c>
      <c r="C559" s="211">
        <v>556</v>
      </c>
      <c r="D559" s="203">
        <f t="shared" si="8"/>
        <v>0.14000000000000001</v>
      </c>
      <c r="E559" s="192"/>
      <c r="I559" s="190"/>
      <c r="J559" s="190"/>
    </row>
    <row r="560" spans="1:10">
      <c r="A560" s="192" t="s">
        <v>420</v>
      </c>
      <c r="B560" s="211">
        <v>59681</v>
      </c>
      <c r="C560" s="211">
        <v>27200</v>
      </c>
      <c r="D560" s="203">
        <f t="shared" si="8"/>
        <v>0.46</v>
      </c>
      <c r="E560" s="192"/>
      <c r="I560" s="190"/>
      <c r="J560" s="190"/>
    </row>
    <row r="561" spans="1:10">
      <c r="A561" s="192" t="s">
        <v>421</v>
      </c>
      <c r="B561" s="211">
        <v>108377</v>
      </c>
      <c r="C561" s="211">
        <v>103165</v>
      </c>
      <c r="D561" s="203">
        <f t="shared" si="8"/>
        <v>0.95</v>
      </c>
      <c r="E561" s="192"/>
      <c r="I561" s="190"/>
      <c r="J561" s="190"/>
    </row>
    <row r="562" spans="1:10">
      <c r="A562" s="192" t="s">
        <v>422</v>
      </c>
      <c r="B562" s="211">
        <v>607</v>
      </c>
      <c r="C562" s="211">
        <v>32</v>
      </c>
      <c r="D562" s="203">
        <f t="shared" si="8"/>
        <v>0.05</v>
      </c>
      <c r="E562" s="192"/>
      <c r="I562" s="190"/>
      <c r="J562" s="190"/>
    </row>
    <row r="563" spans="1:10">
      <c r="A563" s="192" t="s">
        <v>423</v>
      </c>
      <c r="B563" s="211">
        <v>664</v>
      </c>
      <c r="C563" s="211">
        <v>208</v>
      </c>
      <c r="D563" s="203">
        <f t="shared" si="8"/>
        <v>0.31</v>
      </c>
      <c r="E563" s="192"/>
      <c r="I563" s="190"/>
      <c r="J563" s="190"/>
    </row>
    <row r="564" spans="1:10">
      <c r="A564" s="192" t="s">
        <v>424</v>
      </c>
      <c r="B564" s="211">
        <v>1018</v>
      </c>
      <c r="C564" s="211">
        <v>50</v>
      </c>
      <c r="D564" s="203">
        <f t="shared" si="8"/>
        <v>0.05</v>
      </c>
      <c r="E564" s="192"/>
      <c r="I564" s="190"/>
      <c r="J564" s="190"/>
    </row>
    <row r="565" spans="1:10">
      <c r="A565" s="192" t="s">
        <v>425</v>
      </c>
      <c r="B565" s="211">
        <v>238</v>
      </c>
      <c r="C565" s="211">
        <v>0</v>
      </c>
      <c r="D565" s="203">
        <f t="shared" si="8"/>
        <v>0</v>
      </c>
      <c r="E565" s="192"/>
      <c r="I565" s="190"/>
      <c r="J565" s="190"/>
    </row>
    <row r="566" spans="1:10">
      <c r="A566" s="192" t="s">
        <v>426</v>
      </c>
      <c r="B566" s="211">
        <v>254030</v>
      </c>
      <c r="C566" s="211">
        <v>232865</v>
      </c>
      <c r="D566" s="203">
        <f t="shared" si="8"/>
        <v>0.92</v>
      </c>
      <c r="E566" s="192"/>
      <c r="I566" s="190"/>
      <c r="J566" s="190"/>
    </row>
    <row r="567" spans="1:10">
      <c r="A567" s="192" t="s">
        <v>427</v>
      </c>
      <c r="B567" s="211">
        <v>81343</v>
      </c>
      <c r="C567" s="211">
        <v>67482</v>
      </c>
      <c r="D567" s="203">
        <f t="shared" si="8"/>
        <v>0.83</v>
      </c>
      <c r="E567" s="192"/>
      <c r="I567" s="190"/>
      <c r="J567" s="190"/>
    </row>
    <row r="568" spans="1:10">
      <c r="A568" s="192" t="s">
        <v>428</v>
      </c>
      <c r="B568" s="211">
        <v>25070</v>
      </c>
      <c r="C568" s="211">
        <v>13813</v>
      </c>
      <c r="D568" s="203">
        <f t="shared" si="8"/>
        <v>0.55000000000000004</v>
      </c>
      <c r="E568" s="192"/>
      <c r="I568" s="190"/>
      <c r="J568" s="190"/>
    </row>
    <row r="569" spans="1:10">
      <c r="A569" s="192" t="s">
        <v>429</v>
      </c>
      <c r="B569" s="211">
        <v>39384</v>
      </c>
      <c r="C569" s="211">
        <v>25238</v>
      </c>
      <c r="D569" s="203">
        <f t="shared" si="8"/>
        <v>0.64</v>
      </c>
      <c r="E569" s="192"/>
      <c r="I569" s="190"/>
      <c r="J569" s="190"/>
    </row>
    <row r="570" spans="1:10">
      <c r="A570" s="192" t="s">
        <v>430</v>
      </c>
      <c r="B570" s="211">
        <v>3501</v>
      </c>
      <c r="C570" s="211">
        <v>4115</v>
      </c>
      <c r="D570" s="203">
        <f t="shared" si="8"/>
        <v>1.18</v>
      </c>
      <c r="E570" s="192"/>
      <c r="I570" s="190"/>
      <c r="J570" s="190"/>
    </row>
    <row r="571" spans="1:10">
      <c r="A571" s="192" t="s">
        <v>431</v>
      </c>
      <c r="B571" s="211">
        <v>3148</v>
      </c>
      <c r="C571" s="211">
        <v>2432</v>
      </c>
      <c r="D571" s="203">
        <f t="shared" si="8"/>
        <v>0.77</v>
      </c>
      <c r="E571" s="192"/>
      <c r="I571" s="190"/>
      <c r="J571" s="190"/>
    </row>
    <row r="572" spans="1:10">
      <c r="A572" s="192" t="s">
        <v>432</v>
      </c>
      <c r="B572" s="211">
        <v>4810</v>
      </c>
      <c r="C572" s="211">
        <v>4308</v>
      </c>
      <c r="D572" s="203">
        <f t="shared" si="8"/>
        <v>0.9</v>
      </c>
      <c r="E572" s="192"/>
      <c r="I572" s="190"/>
      <c r="J572" s="190"/>
    </row>
    <row r="573" spans="1:10">
      <c r="A573" s="192" t="s">
        <v>433</v>
      </c>
      <c r="B573" s="211">
        <v>1942</v>
      </c>
      <c r="C573" s="211">
        <v>837</v>
      </c>
      <c r="D573" s="203">
        <f t="shared" si="8"/>
        <v>0.43</v>
      </c>
      <c r="E573" s="192"/>
      <c r="I573" s="190"/>
      <c r="J573" s="190"/>
    </row>
    <row r="574" spans="1:10">
      <c r="A574" s="192" t="s">
        <v>434</v>
      </c>
      <c r="B574" s="211">
        <v>3488</v>
      </c>
      <c r="C574" s="211">
        <v>16739</v>
      </c>
      <c r="D574" s="203">
        <f t="shared" si="8"/>
        <v>4.8</v>
      </c>
      <c r="E574" s="192"/>
      <c r="I574" s="190"/>
      <c r="J574" s="190"/>
    </row>
    <row r="575" spans="1:10">
      <c r="A575" s="192" t="s">
        <v>435</v>
      </c>
      <c r="B575" s="211">
        <v>442310</v>
      </c>
      <c r="C575" s="211">
        <v>483280</v>
      </c>
      <c r="D575" s="203">
        <f t="shared" si="8"/>
        <v>1.0900000000000001</v>
      </c>
      <c r="E575" s="192"/>
      <c r="I575" s="190"/>
      <c r="J575" s="190"/>
    </row>
    <row r="576" spans="1:10">
      <c r="A576" s="192" t="s">
        <v>436</v>
      </c>
      <c r="B576" s="211">
        <v>10624</v>
      </c>
      <c r="C576" s="211">
        <v>9451</v>
      </c>
      <c r="D576" s="203">
        <f t="shared" si="8"/>
        <v>0.89</v>
      </c>
      <c r="E576" s="192"/>
      <c r="I576" s="190"/>
      <c r="J576" s="190"/>
    </row>
    <row r="577" spans="1:10">
      <c r="A577" s="192" t="s">
        <v>437</v>
      </c>
      <c r="B577" s="211">
        <v>77467</v>
      </c>
      <c r="C577" s="211">
        <v>11752</v>
      </c>
      <c r="D577" s="203">
        <f t="shared" si="8"/>
        <v>0.15</v>
      </c>
      <c r="E577" s="192"/>
      <c r="I577" s="190"/>
      <c r="J577" s="190"/>
    </row>
    <row r="578" spans="1:10">
      <c r="A578" s="192" t="s">
        <v>438</v>
      </c>
      <c r="B578" s="211">
        <v>4925</v>
      </c>
      <c r="C578" s="211">
        <v>2340</v>
      </c>
      <c r="D578" s="203">
        <f t="shared" si="8"/>
        <v>0.48</v>
      </c>
      <c r="E578" s="192"/>
      <c r="I578" s="190"/>
      <c r="J578" s="190"/>
    </row>
    <row r="579" spans="1:10">
      <c r="A579" s="192" t="s">
        <v>439</v>
      </c>
      <c r="B579" s="211">
        <v>656</v>
      </c>
      <c r="C579" s="211">
        <v>174</v>
      </c>
      <c r="D579" s="203">
        <f t="shared" si="8"/>
        <v>0.27</v>
      </c>
      <c r="E579" s="192"/>
      <c r="I579" s="190"/>
      <c r="J579" s="190"/>
    </row>
    <row r="580" spans="1:10">
      <c r="A580" s="192" t="s">
        <v>440</v>
      </c>
      <c r="B580" s="211">
        <v>313742</v>
      </c>
      <c r="C580" s="211">
        <v>363826</v>
      </c>
      <c r="D580" s="203">
        <f t="shared" si="8"/>
        <v>1.1599999999999999</v>
      </c>
      <c r="E580" s="192"/>
      <c r="I580" s="190"/>
      <c r="J580" s="190"/>
    </row>
    <row r="581" spans="1:10">
      <c r="A581" s="192" t="s">
        <v>441</v>
      </c>
      <c r="B581" s="211">
        <v>34896</v>
      </c>
      <c r="C581" s="211">
        <v>95737</v>
      </c>
      <c r="D581" s="203">
        <f t="shared" ref="D581:D644" si="9">IF(B581=0,"",ROUND(C581/B581,3))</f>
        <v>2.74</v>
      </c>
      <c r="E581" s="192"/>
      <c r="I581" s="190"/>
      <c r="J581" s="190"/>
    </row>
    <row r="582" spans="1:10">
      <c r="A582" s="192" t="s">
        <v>442</v>
      </c>
      <c r="B582" s="211">
        <v>105155</v>
      </c>
      <c r="C582" s="211">
        <v>87102</v>
      </c>
      <c r="D582" s="203">
        <f t="shared" si="9"/>
        <v>0.83</v>
      </c>
      <c r="E582" s="192"/>
      <c r="I582" s="190"/>
      <c r="J582" s="190"/>
    </row>
    <row r="583" spans="1:10">
      <c r="A583" s="192" t="s">
        <v>443</v>
      </c>
      <c r="B583" s="211">
        <v>11367</v>
      </c>
      <c r="C583" s="211">
        <v>4330</v>
      </c>
      <c r="D583" s="203">
        <f t="shared" si="9"/>
        <v>0.38</v>
      </c>
      <c r="E583" s="192"/>
      <c r="I583" s="190"/>
      <c r="J583" s="190"/>
    </row>
    <row r="584" spans="1:10">
      <c r="A584" s="192" t="s">
        <v>444</v>
      </c>
      <c r="B584" s="211">
        <v>29937</v>
      </c>
      <c r="C584" s="211">
        <v>24264</v>
      </c>
      <c r="D584" s="203">
        <f t="shared" si="9"/>
        <v>0.81</v>
      </c>
      <c r="E584" s="192"/>
      <c r="I584" s="190"/>
      <c r="J584" s="190"/>
    </row>
    <row r="585" spans="1:10">
      <c r="A585" s="192" t="s">
        <v>445</v>
      </c>
      <c r="B585" s="211">
        <v>917</v>
      </c>
      <c r="C585" s="211">
        <v>180</v>
      </c>
      <c r="D585" s="203">
        <f t="shared" si="9"/>
        <v>0.2</v>
      </c>
      <c r="E585" s="192"/>
      <c r="I585" s="190"/>
      <c r="J585" s="190"/>
    </row>
    <row r="586" spans="1:10">
      <c r="A586" s="192" t="s">
        <v>446</v>
      </c>
      <c r="B586" s="211">
        <v>33262</v>
      </c>
      <c r="C586" s="211">
        <v>27460</v>
      </c>
      <c r="D586" s="203">
        <f t="shared" si="9"/>
        <v>0.83</v>
      </c>
      <c r="E586" s="192"/>
      <c r="I586" s="190"/>
      <c r="J586" s="190"/>
    </row>
    <row r="587" spans="1:10">
      <c r="A587" s="192" t="s">
        <v>447</v>
      </c>
      <c r="B587" s="211">
        <v>24652</v>
      </c>
      <c r="C587" s="211">
        <v>25427</v>
      </c>
      <c r="D587" s="203">
        <f t="shared" si="9"/>
        <v>1.03</v>
      </c>
      <c r="E587" s="192"/>
      <c r="I587" s="190"/>
      <c r="J587" s="190"/>
    </row>
    <row r="588" spans="1:10">
      <c r="A588" s="192" t="s">
        <v>448</v>
      </c>
      <c r="B588" s="211">
        <v>18</v>
      </c>
      <c r="C588" s="211">
        <v>682</v>
      </c>
      <c r="D588" s="203">
        <f t="shared" si="9"/>
        <v>37.89</v>
      </c>
      <c r="E588" s="192"/>
      <c r="I588" s="190"/>
      <c r="J588" s="190"/>
    </row>
    <row r="589" spans="1:10">
      <c r="A589" s="192" t="s">
        <v>449</v>
      </c>
      <c r="B589" s="211">
        <v>5002</v>
      </c>
      <c r="C589" s="211">
        <v>4759</v>
      </c>
      <c r="D589" s="203">
        <f t="shared" si="9"/>
        <v>0.95</v>
      </c>
      <c r="E589" s="192"/>
      <c r="I589" s="190"/>
      <c r="J589" s="190"/>
    </row>
    <row r="590" spans="1:10">
      <c r="A590" s="192" t="s">
        <v>450</v>
      </c>
      <c r="B590" s="211">
        <v>73488</v>
      </c>
      <c r="C590" s="211">
        <v>56139</v>
      </c>
      <c r="D590" s="203">
        <f t="shared" si="9"/>
        <v>0.76</v>
      </c>
      <c r="E590" s="192"/>
      <c r="I590" s="190"/>
      <c r="J590" s="190"/>
    </row>
    <row r="591" spans="1:10">
      <c r="A591" s="192" t="s">
        <v>41</v>
      </c>
      <c r="B591" s="211">
        <v>13919</v>
      </c>
      <c r="C591" s="211">
        <v>13006</v>
      </c>
      <c r="D591" s="203">
        <f t="shared" si="9"/>
        <v>0.93</v>
      </c>
      <c r="E591" s="192"/>
      <c r="I591" s="190"/>
      <c r="J591" s="190"/>
    </row>
    <row r="592" spans="1:10">
      <c r="A592" s="192" t="s">
        <v>42</v>
      </c>
      <c r="B592" s="211">
        <v>1466</v>
      </c>
      <c r="C592" s="211">
        <v>6667</v>
      </c>
      <c r="D592" s="203">
        <f t="shared" si="9"/>
        <v>4.55</v>
      </c>
      <c r="E592" s="192"/>
      <c r="I592" s="190"/>
      <c r="J592" s="190"/>
    </row>
    <row r="593" spans="1:10">
      <c r="A593" s="192" t="s">
        <v>43</v>
      </c>
      <c r="B593" s="211">
        <v>576</v>
      </c>
      <c r="C593" s="211">
        <v>575</v>
      </c>
      <c r="D593" s="203">
        <f t="shared" si="9"/>
        <v>1</v>
      </c>
      <c r="E593" s="192"/>
      <c r="I593" s="190"/>
      <c r="J593" s="190"/>
    </row>
    <row r="594" spans="1:10">
      <c r="A594" s="192" t="s">
        <v>451</v>
      </c>
      <c r="B594" s="211">
        <v>17745</v>
      </c>
      <c r="C594" s="211">
        <v>5186</v>
      </c>
      <c r="D594" s="203">
        <f t="shared" si="9"/>
        <v>0.28999999999999998</v>
      </c>
      <c r="E594" s="192"/>
      <c r="I594" s="190"/>
      <c r="J594" s="190"/>
    </row>
    <row r="595" spans="1:10">
      <c r="A595" s="192" t="s">
        <v>452</v>
      </c>
      <c r="B595" s="211">
        <v>3542</v>
      </c>
      <c r="C595" s="211">
        <v>3923</v>
      </c>
      <c r="D595" s="203">
        <f t="shared" si="9"/>
        <v>1.1100000000000001</v>
      </c>
      <c r="E595" s="192"/>
      <c r="I595" s="190"/>
      <c r="J595" s="190"/>
    </row>
    <row r="596" spans="1:10">
      <c r="A596" s="192" t="s">
        <v>453</v>
      </c>
      <c r="B596" s="211">
        <v>148</v>
      </c>
      <c r="C596" s="211">
        <v>209</v>
      </c>
      <c r="D596" s="203">
        <f t="shared" si="9"/>
        <v>1.41</v>
      </c>
      <c r="E596" s="192"/>
      <c r="I596" s="190"/>
      <c r="J596" s="190"/>
    </row>
    <row r="597" spans="1:10">
      <c r="A597" s="192" t="s">
        <v>454</v>
      </c>
      <c r="B597" s="211">
        <v>20522</v>
      </c>
      <c r="C597" s="211">
        <v>12976</v>
      </c>
      <c r="D597" s="203">
        <f t="shared" si="9"/>
        <v>0.63</v>
      </c>
      <c r="E597" s="192"/>
      <c r="I597" s="190"/>
      <c r="J597" s="190"/>
    </row>
    <row r="598" spans="1:10">
      <c r="A598" s="192" t="s">
        <v>455</v>
      </c>
      <c r="B598" s="211">
        <v>15570</v>
      </c>
      <c r="C598" s="211">
        <v>13597</v>
      </c>
      <c r="D598" s="203">
        <f t="shared" si="9"/>
        <v>0.87</v>
      </c>
      <c r="E598" s="192"/>
      <c r="I598" s="190"/>
      <c r="J598" s="190"/>
    </row>
    <row r="599" spans="1:10">
      <c r="A599" s="192" t="s">
        <v>456</v>
      </c>
      <c r="B599" s="211">
        <v>6459</v>
      </c>
      <c r="C599" s="211">
        <v>5661</v>
      </c>
      <c r="D599" s="203">
        <f t="shared" si="9"/>
        <v>0.88</v>
      </c>
      <c r="E599" s="192"/>
      <c r="I599" s="190"/>
      <c r="J599" s="190"/>
    </row>
    <row r="600" spans="1:10">
      <c r="A600" s="192" t="s">
        <v>41</v>
      </c>
      <c r="B600" s="211">
        <v>5385</v>
      </c>
      <c r="C600" s="211">
        <v>4721</v>
      </c>
      <c r="D600" s="203">
        <f t="shared" si="9"/>
        <v>0.88</v>
      </c>
      <c r="E600" s="192"/>
      <c r="I600" s="190"/>
      <c r="J600" s="190"/>
    </row>
    <row r="601" spans="1:10">
      <c r="A601" s="192" t="s">
        <v>42</v>
      </c>
      <c r="B601" s="211">
        <v>484</v>
      </c>
      <c r="C601" s="211">
        <v>447</v>
      </c>
      <c r="D601" s="203">
        <f t="shared" si="9"/>
        <v>0.92</v>
      </c>
      <c r="E601" s="192"/>
      <c r="I601" s="190"/>
      <c r="J601" s="190"/>
    </row>
    <row r="602" spans="1:10">
      <c r="A602" s="192" t="s">
        <v>43</v>
      </c>
      <c r="B602" s="211">
        <v>22</v>
      </c>
      <c r="C602" s="211">
        <v>0</v>
      </c>
      <c r="D602" s="203">
        <f t="shared" si="9"/>
        <v>0</v>
      </c>
      <c r="E602" s="192"/>
      <c r="I602" s="190"/>
      <c r="J602" s="190"/>
    </row>
    <row r="603" spans="1:10">
      <c r="A603" s="192" t="s">
        <v>457</v>
      </c>
      <c r="B603" s="211">
        <v>568</v>
      </c>
      <c r="C603" s="211">
        <v>493</v>
      </c>
      <c r="D603" s="203">
        <f t="shared" si="9"/>
        <v>0.87</v>
      </c>
      <c r="E603" s="192"/>
      <c r="I603" s="190"/>
      <c r="J603" s="190"/>
    </row>
    <row r="604" spans="1:10">
      <c r="A604" s="192" t="s">
        <v>458</v>
      </c>
      <c r="B604" s="211">
        <v>112177</v>
      </c>
      <c r="C604" s="211">
        <v>96923</v>
      </c>
      <c r="D604" s="203">
        <f t="shared" si="9"/>
        <v>0.86</v>
      </c>
      <c r="E604" s="192"/>
      <c r="I604" s="190"/>
      <c r="J604" s="190"/>
    </row>
    <row r="605" spans="1:10">
      <c r="A605" s="192" t="s">
        <v>459</v>
      </c>
      <c r="B605" s="211">
        <v>30661</v>
      </c>
      <c r="C605" s="211">
        <v>17952</v>
      </c>
      <c r="D605" s="203">
        <f t="shared" si="9"/>
        <v>0.59</v>
      </c>
      <c r="E605" s="192"/>
      <c r="I605" s="190"/>
      <c r="J605" s="190"/>
    </row>
    <row r="606" spans="1:10">
      <c r="A606" s="192" t="s">
        <v>460</v>
      </c>
      <c r="B606" s="211">
        <v>81516</v>
      </c>
      <c r="C606" s="211">
        <v>78971</v>
      </c>
      <c r="D606" s="203">
        <f t="shared" si="9"/>
        <v>0.97</v>
      </c>
      <c r="E606" s="192"/>
      <c r="I606" s="190"/>
      <c r="J606" s="190"/>
    </row>
    <row r="607" spans="1:10">
      <c r="A607" s="192" t="s">
        <v>461</v>
      </c>
      <c r="B607" s="211">
        <v>16220</v>
      </c>
      <c r="C607" s="211">
        <v>30108</v>
      </c>
      <c r="D607" s="203">
        <f t="shared" si="9"/>
        <v>1.86</v>
      </c>
      <c r="E607" s="192"/>
      <c r="I607" s="190"/>
      <c r="J607" s="190"/>
    </row>
    <row r="608" spans="1:10">
      <c r="A608" s="192" t="s">
        <v>462</v>
      </c>
      <c r="B608" s="211">
        <v>12808</v>
      </c>
      <c r="C608" s="211">
        <v>27724</v>
      </c>
      <c r="D608" s="203">
        <f t="shared" si="9"/>
        <v>2.17</v>
      </c>
      <c r="E608" s="192"/>
      <c r="I608" s="190"/>
      <c r="J608" s="190"/>
    </row>
    <row r="609" spans="1:10">
      <c r="A609" s="192" t="s">
        <v>463</v>
      </c>
      <c r="B609" s="211">
        <v>3412</v>
      </c>
      <c r="C609" s="211">
        <v>2384</v>
      </c>
      <c r="D609" s="203">
        <f t="shared" si="9"/>
        <v>0.7</v>
      </c>
      <c r="E609" s="192"/>
      <c r="I609" s="190"/>
      <c r="J609" s="190"/>
    </row>
    <row r="610" spans="1:10">
      <c r="A610" s="192" t="s">
        <v>464</v>
      </c>
      <c r="B610" s="211">
        <v>8694</v>
      </c>
      <c r="C610" s="211">
        <v>21136</v>
      </c>
      <c r="D610" s="203">
        <f t="shared" si="9"/>
        <v>2.4300000000000002</v>
      </c>
      <c r="E610" s="192"/>
      <c r="I610" s="190"/>
      <c r="J610" s="190"/>
    </row>
    <row r="611" spans="1:10">
      <c r="A611" s="192" t="s">
        <v>465</v>
      </c>
      <c r="B611" s="211">
        <v>1311</v>
      </c>
      <c r="C611" s="211">
        <v>1645</v>
      </c>
      <c r="D611" s="203">
        <f t="shared" si="9"/>
        <v>1.26</v>
      </c>
      <c r="E611" s="192"/>
      <c r="I611" s="190"/>
      <c r="J611" s="190"/>
    </row>
    <row r="612" spans="1:10">
      <c r="A612" s="192" t="s">
        <v>466</v>
      </c>
      <c r="B612" s="211">
        <v>7383</v>
      </c>
      <c r="C612" s="211">
        <v>19491</v>
      </c>
      <c r="D612" s="203">
        <f t="shared" si="9"/>
        <v>2.64</v>
      </c>
      <c r="E612" s="192"/>
      <c r="I612" s="190"/>
      <c r="J612" s="190"/>
    </row>
    <row r="613" spans="1:10">
      <c r="A613" s="192" t="s">
        <v>467</v>
      </c>
      <c r="B613" s="211">
        <v>0</v>
      </c>
      <c r="C613" s="211">
        <v>0</v>
      </c>
      <c r="D613" s="203" t="str">
        <f t="shared" si="9"/>
        <v/>
      </c>
      <c r="E613" s="192"/>
      <c r="I613" s="190"/>
      <c r="J613" s="190"/>
    </row>
    <row r="614" spans="1:10">
      <c r="A614" s="192" t="s">
        <v>468</v>
      </c>
      <c r="B614" s="211">
        <v>0</v>
      </c>
      <c r="C614" s="211">
        <v>0</v>
      </c>
      <c r="D614" s="203" t="str">
        <f t="shared" si="9"/>
        <v/>
      </c>
      <c r="E614" s="192"/>
      <c r="I614" s="190"/>
      <c r="J614" s="190"/>
    </row>
    <row r="615" spans="1:10">
      <c r="A615" s="192" t="s">
        <v>469</v>
      </c>
      <c r="B615" s="211">
        <v>0</v>
      </c>
      <c r="C615" s="211">
        <v>0</v>
      </c>
      <c r="D615" s="203" t="str">
        <f t="shared" si="9"/>
        <v/>
      </c>
      <c r="E615" s="192"/>
      <c r="I615" s="190"/>
      <c r="J615" s="190"/>
    </row>
    <row r="616" spans="1:10">
      <c r="A616" s="192" t="s">
        <v>470</v>
      </c>
      <c r="B616" s="211">
        <v>3865</v>
      </c>
      <c r="C616" s="211">
        <v>3177</v>
      </c>
      <c r="D616" s="203">
        <f t="shared" si="9"/>
        <v>0.82</v>
      </c>
      <c r="E616" s="192"/>
      <c r="I616" s="190"/>
      <c r="J616" s="190"/>
    </row>
    <row r="617" spans="1:10">
      <c r="A617" s="192" t="s">
        <v>471</v>
      </c>
      <c r="B617" s="211">
        <v>2259</v>
      </c>
      <c r="C617" s="211">
        <v>2133</v>
      </c>
      <c r="D617" s="203">
        <f t="shared" si="9"/>
        <v>0.94</v>
      </c>
      <c r="E617" s="192"/>
      <c r="I617" s="190"/>
      <c r="J617" s="190"/>
    </row>
    <row r="618" spans="1:10">
      <c r="A618" s="192" t="s">
        <v>472</v>
      </c>
      <c r="B618" s="211">
        <v>1606</v>
      </c>
      <c r="C618" s="211">
        <v>1044</v>
      </c>
      <c r="D618" s="203">
        <f t="shared" si="9"/>
        <v>0.65</v>
      </c>
      <c r="E618" s="192"/>
      <c r="I618" s="190"/>
      <c r="J618" s="190"/>
    </row>
    <row r="619" spans="1:10">
      <c r="A619" s="192" t="s">
        <v>473</v>
      </c>
      <c r="B619" s="211">
        <v>1169342</v>
      </c>
      <c r="C619" s="211">
        <v>1052720</v>
      </c>
      <c r="D619" s="203">
        <f t="shared" si="9"/>
        <v>0.9</v>
      </c>
      <c r="E619" s="192"/>
      <c r="I619" s="190"/>
      <c r="J619" s="190"/>
    </row>
    <row r="620" spans="1:10">
      <c r="A620" s="192" t="s">
        <v>474</v>
      </c>
      <c r="B620" s="211">
        <v>909543</v>
      </c>
      <c r="C620" s="211">
        <v>840134</v>
      </c>
      <c r="D620" s="203">
        <f t="shared" si="9"/>
        <v>0.92</v>
      </c>
      <c r="E620" s="192"/>
      <c r="I620" s="190"/>
      <c r="J620" s="190"/>
    </row>
    <row r="621" spans="1:10">
      <c r="A621" s="192" t="s">
        <v>475</v>
      </c>
      <c r="B621" s="211">
        <v>246709</v>
      </c>
      <c r="C621" s="211">
        <v>194910</v>
      </c>
      <c r="D621" s="203">
        <f t="shared" si="9"/>
        <v>0.79</v>
      </c>
      <c r="E621" s="192"/>
      <c r="I621" s="190"/>
      <c r="J621" s="190"/>
    </row>
    <row r="622" spans="1:10">
      <c r="A622" s="192" t="s">
        <v>476</v>
      </c>
      <c r="B622" s="211">
        <v>13090</v>
      </c>
      <c r="C622" s="211">
        <v>17676</v>
      </c>
      <c r="D622" s="203">
        <f t="shared" si="9"/>
        <v>1.35</v>
      </c>
      <c r="E622" s="192"/>
      <c r="I622" s="190"/>
      <c r="J622" s="190"/>
    </row>
    <row r="623" spans="1:10">
      <c r="A623" s="192" t="s">
        <v>477</v>
      </c>
      <c r="B623" s="211">
        <v>2542</v>
      </c>
      <c r="C623" s="211">
        <v>1702</v>
      </c>
      <c r="D623" s="203">
        <f t="shared" si="9"/>
        <v>0.67</v>
      </c>
      <c r="E623" s="192"/>
      <c r="I623" s="190"/>
      <c r="J623" s="190"/>
    </row>
    <row r="624" spans="1:10">
      <c r="A624" s="192" t="s">
        <v>478</v>
      </c>
      <c r="B624" s="211">
        <v>494</v>
      </c>
      <c r="C624" s="211">
        <v>57</v>
      </c>
      <c r="D624" s="203">
        <f t="shared" si="9"/>
        <v>0.12</v>
      </c>
      <c r="E624" s="192"/>
      <c r="I624" s="190"/>
      <c r="J624" s="190"/>
    </row>
    <row r="625" spans="1:10">
      <c r="A625" s="192" t="s">
        <v>479</v>
      </c>
      <c r="B625" s="211">
        <v>5</v>
      </c>
      <c r="C625" s="211">
        <v>62</v>
      </c>
      <c r="D625" s="203">
        <f t="shared" si="9"/>
        <v>12.4</v>
      </c>
      <c r="E625" s="192"/>
      <c r="I625" s="190"/>
      <c r="J625" s="190"/>
    </row>
    <row r="626" spans="1:10">
      <c r="A626" s="192" t="s">
        <v>480</v>
      </c>
      <c r="B626" s="211">
        <v>154</v>
      </c>
      <c r="C626" s="211">
        <v>0</v>
      </c>
      <c r="D626" s="203">
        <f t="shared" si="9"/>
        <v>0</v>
      </c>
      <c r="E626" s="192"/>
      <c r="I626" s="190"/>
      <c r="J626" s="190"/>
    </row>
    <row r="627" spans="1:10">
      <c r="A627" s="192" t="s">
        <v>481</v>
      </c>
      <c r="B627" s="211">
        <v>1889</v>
      </c>
      <c r="C627" s="211">
        <v>1583</v>
      </c>
      <c r="D627" s="203">
        <f t="shared" si="9"/>
        <v>0.84</v>
      </c>
      <c r="E627" s="192"/>
      <c r="I627" s="190"/>
      <c r="J627" s="190"/>
    </row>
    <row r="628" spans="1:10">
      <c r="A628" s="205" t="s">
        <v>482</v>
      </c>
      <c r="B628" s="211">
        <v>18227</v>
      </c>
      <c r="C628" s="211">
        <v>20547</v>
      </c>
      <c r="D628" s="203">
        <f t="shared" si="9"/>
        <v>1.1299999999999999</v>
      </c>
      <c r="E628" s="192"/>
      <c r="I628" s="190"/>
      <c r="J628" s="190"/>
    </row>
    <row r="629" spans="1:10">
      <c r="A629" s="192" t="s">
        <v>41</v>
      </c>
      <c r="B629" s="211">
        <v>8014</v>
      </c>
      <c r="C629" s="211">
        <v>12438</v>
      </c>
      <c r="D629" s="203">
        <f t="shared" si="9"/>
        <v>1.55</v>
      </c>
      <c r="E629" s="192"/>
      <c r="I629" s="190"/>
      <c r="J629" s="190"/>
    </row>
    <row r="630" spans="1:10">
      <c r="A630" s="192" t="s">
        <v>42</v>
      </c>
      <c r="B630" s="211">
        <v>1566</v>
      </c>
      <c r="C630" s="211">
        <v>595</v>
      </c>
      <c r="D630" s="203">
        <f t="shared" si="9"/>
        <v>0.38</v>
      </c>
      <c r="E630" s="192"/>
      <c r="I630" s="190"/>
      <c r="J630" s="190"/>
    </row>
    <row r="631" spans="1:10">
      <c r="A631" s="192" t="s">
        <v>43</v>
      </c>
      <c r="B631" s="211">
        <v>3</v>
      </c>
      <c r="C631" s="211">
        <v>0</v>
      </c>
      <c r="D631" s="203">
        <f t="shared" si="9"/>
        <v>0</v>
      </c>
      <c r="E631" s="192"/>
      <c r="I631" s="190"/>
      <c r="J631" s="190"/>
    </row>
    <row r="632" spans="1:10">
      <c r="A632" s="192" t="s">
        <v>483</v>
      </c>
      <c r="B632" s="211">
        <v>4586</v>
      </c>
      <c r="C632" s="211">
        <v>2956</v>
      </c>
      <c r="D632" s="203">
        <f t="shared" si="9"/>
        <v>0.65</v>
      </c>
      <c r="E632" s="192"/>
      <c r="I632" s="190"/>
      <c r="J632" s="190"/>
    </row>
    <row r="633" spans="1:10">
      <c r="A633" s="192" t="s">
        <v>484</v>
      </c>
      <c r="B633" s="211">
        <v>924</v>
      </c>
      <c r="C633" s="211">
        <v>810</v>
      </c>
      <c r="D633" s="203">
        <f t="shared" si="9"/>
        <v>0.88</v>
      </c>
      <c r="E633" s="192"/>
      <c r="I633" s="190"/>
      <c r="J633" s="190"/>
    </row>
    <row r="634" spans="1:10">
      <c r="A634" s="192" t="s">
        <v>50</v>
      </c>
      <c r="B634" s="211">
        <v>171</v>
      </c>
      <c r="C634" s="211">
        <v>714</v>
      </c>
      <c r="D634" s="203">
        <f t="shared" si="9"/>
        <v>4.18</v>
      </c>
      <c r="E634" s="192"/>
      <c r="I634" s="190"/>
      <c r="J634" s="190"/>
    </row>
    <row r="635" spans="1:10">
      <c r="A635" s="192" t="s">
        <v>485</v>
      </c>
      <c r="B635" s="211">
        <v>2963</v>
      </c>
      <c r="C635" s="211">
        <v>3034</v>
      </c>
      <c r="D635" s="203">
        <f t="shared" si="9"/>
        <v>1.02</v>
      </c>
      <c r="E635" s="192"/>
      <c r="I635" s="190"/>
      <c r="J635" s="190"/>
    </row>
    <row r="636" spans="1:10">
      <c r="A636" s="192" t="s">
        <v>486</v>
      </c>
      <c r="B636" s="211">
        <v>0</v>
      </c>
      <c r="C636" s="211">
        <v>551</v>
      </c>
      <c r="D636" s="203" t="str">
        <f t="shared" si="9"/>
        <v/>
      </c>
      <c r="E636" s="192"/>
      <c r="I636" s="190"/>
      <c r="J636" s="190"/>
    </row>
    <row r="637" spans="1:10">
      <c r="A637" s="192" t="s">
        <v>487</v>
      </c>
      <c r="B637" s="211">
        <v>0</v>
      </c>
      <c r="C637" s="211">
        <v>195</v>
      </c>
      <c r="D637" s="203" t="str">
        <f t="shared" si="9"/>
        <v/>
      </c>
      <c r="E637" s="192"/>
      <c r="I637" s="190"/>
      <c r="J637" s="190"/>
    </row>
    <row r="638" spans="1:10">
      <c r="A638" s="192" t="s">
        <v>488</v>
      </c>
      <c r="B638" s="211">
        <v>0</v>
      </c>
      <c r="C638" s="211">
        <v>356</v>
      </c>
      <c r="D638" s="203" t="str">
        <f t="shared" si="9"/>
        <v/>
      </c>
      <c r="E638" s="192"/>
      <c r="I638" s="190"/>
      <c r="J638" s="190"/>
    </row>
    <row r="639" spans="1:10">
      <c r="A639" s="192" t="s">
        <v>489</v>
      </c>
      <c r="B639" s="211">
        <v>732800</v>
      </c>
      <c r="C639" s="211">
        <v>493961</v>
      </c>
      <c r="D639" s="203">
        <f t="shared" si="9"/>
        <v>0.67</v>
      </c>
      <c r="E639" s="192"/>
      <c r="I639" s="190"/>
      <c r="J639" s="190"/>
    </row>
    <row r="640" spans="1:10">
      <c r="A640" s="192" t="s">
        <v>490</v>
      </c>
      <c r="B640" s="211">
        <f>SUM(B641,B646,B660,B664,B676,B679,B683,B688,B692,B696,B699,B708,B710)</f>
        <v>3043893</v>
      </c>
      <c r="C640" s="211">
        <f>SUM(C641,C646,C660,C664,C676,C679,C683,C688,C692,C696,C699,C708,C710)</f>
        <v>2865815</v>
      </c>
      <c r="D640" s="203">
        <f t="shared" si="9"/>
        <v>0.94</v>
      </c>
      <c r="E640" s="192"/>
      <c r="I640" s="190"/>
      <c r="J640" s="190"/>
    </row>
    <row r="641" spans="1:10">
      <c r="A641" s="192" t="s">
        <v>491</v>
      </c>
      <c r="B641" s="211">
        <v>108138</v>
      </c>
      <c r="C641" s="211">
        <v>98005</v>
      </c>
      <c r="D641" s="203">
        <f t="shared" si="9"/>
        <v>0.91</v>
      </c>
      <c r="E641" s="192"/>
      <c r="I641" s="190"/>
      <c r="J641" s="190"/>
    </row>
    <row r="642" spans="1:10">
      <c r="A642" s="192" t="s">
        <v>41</v>
      </c>
      <c r="B642" s="211">
        <v>65557</v>
      </c>
      <c r="C642" s="211">
        <v>70320</v>
      </c>
      <c r="D642" s="203">
        <f t="shared" si="9"/>
        <v>1.07</v>
      </c>
      <c r="E642" s="192"/>
      <c r="I642" s="190"/>
      <c r="J642" s="190"/>
    </row>
    <row r="643" spans="1:10">
      <c r="A643" s="192" t="s">
        <v>42</v>
      </c>
      <c r="B643" s="211">
        <v>9575</v>
      </c>
      <c r="C643" s="211">
        <v>9927</v>
      </c>
      <c r="D643" s="203">
        <f t="shared" si="9"/>
        <v>1.04</v>
      </c>
      <c r="E643" s="192"/>
      <c r="I643" s="190"/>
      <c r="J643" s="190"/>
    </row>
    <row r="644" spans="1:10">
      <c r="A644" s="192" t="s">
        <v>43</v>
      </c>
      <c r="B644" s="211">
        <v>742</v>
      </c>
      <c r="C644" s="211">
        <v>497</v>
      </c>
      <c r="D644" s="203">
        <f t="shared" si="9"/>
        <v>0.67</v>
      </c>
      <c r="E644" s="192"/>
      <c r="I644" s="190"/>
      <c r="J644" s="190"/>
    </row>
    <row r="645" spans="1:10">
      <c r="A645" s="192" t="s">
        <v>492</v>
      </c>
      <c r="B645" s="211">
        <v>32264</v>
      </c>
      <c r="C645" s="211">
        <v>17261</v>
      </c>
      <c r="D645" s="203">
        <f t="shared" ref="D645:D708" si="10">IF(B645=0,"",ROUND(C645/B645,3))</f>
        <v>0.54</v>
      </c>
      <c r="E645" s="192"/>
      <c r="I645" s="190"/>
      <c r="J645" s="190"/>
    </row>
    <row r="646" spans="1:10">
      <c r="A646" s="192" t="s">
        <v>493</v>
      </c>
      <c r="B646" s="211">
        <v>658429</v>
      </c>
      <c r="C646" s="211">
        <v>533144</v>
      </c>
      <c r="D646" s="203">
        <f t="shared" si="10"/>
        <v>0.81</v>
      </c>
      <c r="E646" s="192"/>
      <c r="I646" s="190"/>
      <c r="J646" s="190"/>
    </row>
    <row r="647" spans="1:10">
      <c r="A647" s="192" t="s">
        <v>494</v>
      </c>
      <c r="B647" s="211">
        <v>439093</v>
      </c>
      <c r="C647" s="211">
        <v>395142</v>
      </c>
      <c r="D647" s="203">
        <f t="shared" si="10"/>
        <v>0.9</v>
      </c>
      <c r="E647" s="192"/>
      <c r="I647" s="190"/>
      <c r="J647" s="190"/>
    </row>
    <row r="648" spans="1:10">
      <c r="A648" s="192" t="s">
        <v>495</v>
      </c>
      <c r="B648" s="211">
        <v>114193</v>
      </c>
      <c r="C648" s="211">
        <v>71232</v>
      </c>
      <c r="D648" s="203">
        <f t="shared" si="10"/>
        <v>0.62</v>
      </c>
      <c r="E648" s="192"/>
      <c r="I648" s="190"/>
      <c r="J648" s="190"/>
    </row>
    <row r="649" spans="1:10">
      <c r="A649" s="192" t="s">
        <v>496</v>
      </c>
      <c r="B649" s="211">
        <v>6645</v>
      </c>
      <c r="C649" s="211">
        <v>6298</v>
      </c>
      <c r="D649" s="203">
        <f t="shared" si="10"/>
        <v>0.95</v>
      </c>
      <c r="E649" s="192"/>
      <c r="I649" s="190"/>
      <c r="J649" s="190"/>
    </row>
    <row r="650" spans="1:10">
      <c r="A650" s="192" t="s">
        <v>497</v>
      </c>
      <c r="B650" s="211">
        <v>1379</v>
      </c>
      <c r="C650" s="211">
        <v>1077</v>
      </c>
      <c r="D650" s="203">
        <f t="shared" si="10"/>
        <v>0.78</v>
      </c>
      <c r="E650" s="192"/>
      <c r="I650" s="190"/>
      <c r="J650" s="190"/>
    </row>
    <row r="651" spans="1:10">
      <c r="A651" s="192" t="s">
        <v>498</v>
      </c>
      <c r="B651" s="211">
        <v>7498</v>
      </c>
      <c r="C651" s="211">
        <v>5534</v>
      </c>
      <c r="D651" s="203">
        <f t="shared" si="10"/>
        <v>0.74</v>
      </c>
      <c r="E651" s="192"/>
      <c r="I651" s="190"/>
      <c r="J651" s="190"/>
    </row>
    <row r="652" spans="1:10">
      <c r="A652" s="192" t="s">
        <v>499</v>
      </c>
      <c r="B652" s="211">
        <v>0</v>
      </c>
      <c r="C652" s="211">
        <v>2725</v>
      </c>
      <c r="D652" s="203" t="str">
        <f t="shared" si="10"/>
        <v/>
      </c>
      <c r="E652" s="192"/>
      <c r="I652" s="190"/>
      <c r="J652" s="190"/>
    </row>
    <row r="653" spans="1:10">
      <c r="A653" s="192" t="s">
        <v>500</v>
      </c>
      <c r="B653" s="211">
        <v>10023</v>
      </c>
      <c r="C653" s="211">
        <v>0</v>
      </c>
      <c r="D653" s="203">
        <f t="shared" si="10"/>
        <v>0</v>
      </c>
      <c r="E653" s="192"/>
      <c r="I653" s="190"/>
      <c r="J653" s="190"/>
    </row>
    <row r="654" spans="1:10">
      <c r="A654" s="192" t="s">
        <v>501</v>
      </c>
      <c r="B654" s="211">
        <v>21502</v>
      </c>
      <c r="C654" s="211">
        <v>6196</v>
      </c>
      <c r="D654" s="203">
        <f t="shared" si="10"/>
        <v>0.28999999999999998</v>
      </c>
      <c r="E654" s="192"/>
      <c r="I654" s="190"/>
      <c r="J654" s="190"/>
    </row>
    <row r="655" spans="1:10">
      <c r="A655" s="192" t="s">
        <v>502</v>
      </c>
      <c r="B655" s="211">
        <v>0</v>
      </c>
      <c r="C655" s="211">
        <v>402</v>
      </c>
      <c r="D655" s="203" t="str">
        <f t="shared" si="10"/>
        <v/>
      </c>
      <c r="E655" s="192"/>
      <c r="I655" s="190"/>
      <c r="J655" s="190"/>
    </row>
    <row r="656" spans="1:10">
      <c r="A656" s="192" t="s">
        <v>503</v>
      </c>
      <c r="B656" s="211">
        <v>0</v>
      </c>
      <c r="C656" s="211">
        <v>0</v>
      </c>
      <c r="D656" s="203" t="str">
        <f t="shared" si="10"/>
        <v/>
      </c>
      <c r="E656" s="192"/>
      <c r="I656" s="190"/>
      <c r="J656" s="190"/>
    </row>
    <row r="657" spans="1:10">
      <c r="A657" s="192" t="s">
        <v>504</v>
      </c>
      <c r="B657" s="211">
        <v>0</v>
      </c>
      <c r="C657" s="211">
        <v>0</v>
      </c>
      <c r="D657" s="203" t="str">
        <f t="shared" si="10"/>
        <v/>
      </c>
      <c r="E657" s="192"/>
      <c r="I657" s="190"/>
      <c r="J657" s="190"/>
    </row>
    <row r="658" spans="1:10">
      <c r="A658" s="192" t="s">
        <v>505</v>
      </c>
      <c r="B658" s="211">
        <v>0</v>
      </c>
      <c r="C658" s="211">
        <v>0</v>
      </c>
      <c r="D658" s="203" t="str">
        <f t="shared" si="10"/>
        <v/>
      </c>
      <c r="E658" s="192"/>
      <c r="I658" s="190"/>
      <c r="J658" s="190"/>
    </row>
    <row r="659" spans="1:10">
      <c r="A659" s="192" t="s">
        <v>506</v>
      </c>
      <c r="B659" s="211">
        <v>58096</v>
      </c>
      <c r="C659" s="211">
        <v>44538</v>
      </c>
      <c r="D659" s="203">
        <f t="shared" si="10"/>
        <v>0.77</v>
      </c>
      <c r="E659" s="192"/>
      <c r="I659" s="190"/>
      <c r="J659" s="190"/>
    </row>
    <row r="660" spans="1:10">
      <c r="A660" s="192" t="s">
        <v>507</v>
      </c>
      <c r="B660" s="211">
        <v>367674</v>
      </c>
      <c r="C660" s="211">
        <v>338570</v>
      </c>
      <c r="D660" s="203">
        <f t="shared" si="10"/>
        <v>0.92</v>
      </c>
      <c r="E660" s="192"/>
      <c r="I660" s="190"/>
      <c r="J660" s="190"/>
    </row>
    <row r="661" spans="1:10">
      <c r="A661" s="192" t="s">
        <v>508</v>
      </c>
      <c r="B661" s="211">
        <v>50908</v>
      </c>
      <c r="C661" s="211">
        <v>57119</v>
      </c>
      <c r="D661" s="203">
        <f t="shared" si="10"/>
        <v>1.1200000000000001</v>
      </c>
      <c r="E661" s="192"/>
      <c r="I661" s="190"/>
      <c r="J661" s="190"/>
    </row>
    <row r="662" spans="1:10">
      <c r="A662" s="192" t="s">
        <v>509</v>
      </c>
      <c r="B662" s="211">
        <v>273237</v>
      </c>
      <c r="C662" s="211">
        <v>255579</v>
      </c>
      <c r="D662" s="203">
        <f t="shared" si="10"/>
        <v>0.94</v>
      </c>
      <c r="E662" s="192"/>
      <c r="I662" s="190"/>
      <c r="J662" s="190"/>
    </row>
    <row r="663" spans="1:10">
      <c r="A663" s="192" t="s">
        <v>510</v>
      </c>
      <c r="B663" s="211">
        <v>43529</v>
      </c>
      <c r="C663" s="211">
        <v>25872</v>
      </c>
      <c r="D663" s="203">
        <f t="shared" si="10"/>
        <v>0.59</v>
      </c>
      <c r="E663" s="192"/>
      <c r="I663" s="190"/>
      <c r="J663" s="190"/>
    </row>
    <row r="664" spans="1:10">
      <c r="A664" s="192" t="s">
        <v>511</v>
      </c>
      <c r="B664" s="211">
        <v>411974</v>
      </c>
      <c r="C664" s="211">
        <v>342831</v>
      </c>
      <c r="D664" s="203">
        <f t="shared" si="10"/>
        <v>0.83</v>
      </c>
      <c r="E664" s="192"/>
      <c r="I664" s="190"/>
      <c r="J664" s="190"/>
    </row>
    <row r="665" spans="1:10">
      <c r="A665" s="192" t="s">
        <v>512</v>
      </c>
      <c r="B665" s="211">
        <v>74759</v>
      </c>
      <c r="C665" s="211">
        <v>64683</v>
      </c>
      <c r="D665" s="203">
        <f t="shared" si="10"/>
        <v>0.87</v>
      </c>
      <c r="E665" s="192"/>
      <c r="I665" s="190"/>
      <c r="J665" s="190"/>
    </row>
    <row r="666" spans="1:10">
      <c r="A666" s="192" t="s">
        <v>513</v>
      </c>
      <c r="B666" s="211">
        <v>12987</v>
      </c>
      <c r="C666" s="211">
        <v>11240</v>
      </c>
      <c r="D666" s="203">
        <f t="shared" si="10"/>
        <v>0.87</v>
      </c>
      <c r="E666" s="192"/>
      <c r="I666" s="190"/>
      <c r="J666" s="190"/>
    </row>
    <row r="667" spans="1:10">
      <c r="A667" s="192" t="s">
        <v>514</v>
      </c>
      <c r="B667" s="211">
        <v>51217</v>
      </c>
      <c r="C667" s="211">
        <v>41321</v>
      </c>
      <c r="D667" s="203">
        <f t="shared" si="10"/>
        <v>0.81</v>
      </c>
      <c r="E667" s="192"/>
      <c r="I667" s="190"/>
      <c r="J667" s="190"/>
    </row>
    <row r="668" spans="1:10">
      <c r="A668" s="192" t="s">
        <v>515</v>
      </c>
      <c r="B668" s="211">
        <v>186</v>
      </c>
      <c r="C668" s="211">
        <v>50</v>
      </c>
      <c r="D668" s="203">
        <f t="shared" si="10"/>
        <v>0.27</v>
      </c>
      <c r="E668" s="192"/>
      <c r="I668" s="190"/>
      <c r="J668" s="190"/>
    </row>
    <row r="669" spans="1:10">
      <c r="A669" s="192" t="s">
        <v>516</v>
      </c>
      <c r="B669" s="211">
        <v>2587</v>
      </c>
      <c r="C669" s="211">
        <v>2513</v>
      </c>
      <c r="D669" s="203">
        <f t="shared" si="10"/>
        <v>0.97</v>
      </c>
      <c r="E669" s="192"/>
      <c r="I669" s="190"/>
      <c r="J669" s="190"/>
    </row>
    <row r="670" spans="1:10">
      <c r="A670" s="192" t="s">
        <v>517</v>
      </c>
      <c r="B670" s="211">
        <v>13447</v>
      </c>
      <c r="C670" s="211">
        <v>12731</v>
      </c>
      <c r="D670" s="203">
        <f t="shared" si="10"/>
        <v>0.95</v>
      </c>
      <c r="E670" s="192"/>
      <c r="I670" s="190"/>
      <c r="J670" s="190"/>
    </row>
    <row r="671" spans="1:10">
      <c r="A671" s="192" t="s">
        <v>518</v>
      </c>
      <c r="B671" s="211">
        <v>286</v>
      </c>
      <c r="C671" s="211">
        <v>452</v>
      </c>
      <c r="D671" s="203">
        <f t="shared" si="10"/>
        <v>1.58</v>
      </c>
      <c r="E671" s="192"/>
      <c r="I671" s="190"/>
      <c r="J671" s="190"/>
    </row>
    <row r="672" spans="1:10">
      <c r="A672" s="192" t="s">
        <v>519</v>
      </c>
      <c r="B672" s="211">
        <v>166925</v>
      </c>
      <c r="C672" s="211">
        <v>124514</v>
      </c>
      <c r="D672" s="203">
        <f t="shared" si="10"/>
        <v>0.75</v>
      </c>
      <c r="E672" s="192"/>
      <c r="I672" s="190"/>
      <c r="J672" s="190"/>
    </row>
    <row r="673" spans="1:10">
      <c r="A673" s="192" t="s">
        <v>520</v>
      </c>
      <c r="B673" s="211">
        <v>76884</v>
      </c>
      <c r="C673" s="211">
        <v>61404</v>
      </c>
      <c r="D673" s="203">
        <f t="shared" si="10"/>
        <v>0.8</v>
      </c>
      <c r="E673" s="192"/>
      <c r="I673" s="190"/>
      <c r="J673" s="190"/>
    </row>
    <row r="674" spans="1:10">
      <c r="A674" s="192" t="s">
        <v>521</v>
      </c>
      <c r="B674" s="211">
        <v>231</v>
      </c>
      <c r="C674" s="211">
        <v>6372</v>
      </c>
      <c r="D674" s="203">
        <f t="shared" si="10"/>
        <v>27.58</v>
      </c>
      <c r="E674" s="192"/>
      <c r="I674" s="190"/>
      <c r="J674" s="190"/>
    </row>
    <row r="675" spans="1:10">
      <c r="A675" s="192" t="s">
        <v>522</v>
      </c>
      <c r="B675" s="211">
        <v>12465</v>
      </c>
      <c r="C675" s="211">
        <v>17551</v>
      </c>
      <c r="D675" s="203">
        <f t="shared" si="10"/>
        <v>1.41</v>
      </c>
      <c r="E675" s="192"/>
      <c r="I675" s="190"/>
      <c r="J675" s="190"/>
    </row>
    <row r="676" spans="1:10">
      <c r="A676" s="192" t="s">
        <v>523</v>
      </c>
      <c r="B676" s="211">
        <v>6141</v>
      </c>
      <c r="C676" s="211">
        <v>4592</v>
      </c>
      <c r="D676" s="203">
        <f t="shared" si="10"/>
        <v>0.75</v>
      </c>
      <c r="E676" s="192"/>
      <c r="I676" s="190"/>
      <c r="J676" s="190"/>
    </row>
    <row r="677" spans="1:10">
      <c r="A677" s="192" t="s">
        <v>524</v>
      </c>
      <c r="B677" s="211">
        <v>6065</v>
      </c>
      <c r="C677" s="211">
        <v>3622</v>
      </c>
      <c r="D677" s="203">
        <f t="shared" si="10"/>
        <v>0.6</v>
      </c>
      <c r="E677" s="192"/>
      <c r="I677" s="190"/>
      <c r="J677" s="190"/>
    </row>
    <row r="678" spans="1:10">
      <c r="A678" s="192" t="s">
        <v>525</v>
      </c>
      <c r="B678" s="211">
        <v>76</v>
      </c>
      <c r="C678" s="211">
        <v>970</v>
      </c>
      <c r="D678" s="203">
        <f t="shared" si="10"/>
        <v>12.76</v>
      </c>
      <c r="E678" s="192"/>
      <c r="I678" s="190"/>
      <c r="J678" s="190"/>
    </row>
    <row r="679" spans="1:10">
      <c r="A679" s="192" t="s">
        <v>526</v>
      </c>
      <c r="B679" s="211">
        <v>194348</v>
      </c>
      <c r="C679" s="211">
        <v>143406</v>
      </c>
      <c r="D679" s="203">
        <f t="shared" si="10"/>
        <v>0.74</v>
      </c>
      <c r="E679" s="192"/>
      <c r="I679" s="190"/>
      <c r="J679" s="190"/>
    </row>
    <row r="680" spans="1:10">
      <c r="A680" s="192" t="s">
        <v>527</v>
      </c>
      <c r="B680" s="211">
        <v>28825</v>
      </c>
      <c r="C680" s="211">
        <v>18578</v>
      </c>
      <c r="D680" s="203">
        <f t="shared" si="10"/>
        <v>0.65</v>
      </c>
      <c r="E680" s="192"/>
      <c r="I680" s="190"/>
      <c r="J680" s="190"/>
    </row>
    <row r="681" spans="1:10">
      <c r="A681" s="192" t="s">
        <v>528</v>
      </c>
      <c r="B681" s="211">
        <v>37422</v>
      </c>
      <c r="C681" s="211">
        <v>44364</v>
      </c>
      <c r="D681" s="203">
        <f t="shared" si="10"/>
        <v>1.19</v>
      </c>
      <c r="E681" s="192"/>
      <c r="I681" s="190"/>
      <c r="J681" s="190"/>
    </row>
    <row r="682" spans="1:10">
      <c r="A682" s="192" t="s">
        <v>529</v>
      </c>
      <c r="B682" s="211">
        <v>128101</v>
      </c>
      <c r="C682" s="211">
        <v>80464</v>
      </c>
      <c r="D682" s="203">
        <f t="shared" si="10"/>
        <v>0.63</v>
      </c>
      <c r="E682" s="192"/>
      <c r="I682" s="190"/>
      <c r="J682" s="190"/>
    </row>
    <row r="683" spans="1:10">
      <c r="A683" s="192" t="s">
        <v>530</v>
      </c>
      <c r="B683" s="211">
        <v>126001</v>
      </c>
      <c r="C683" s="211">
        <v>303128</v>
      </c>
      <c r="D683" s="203">
        <f t="shared" si="10"/>
        <v>2.41</v>
      </c>
      <c r="E683" s="192"/>
      <c r="I683" s="190"/>
      <c r="J683" s="190"/>
    </row>
    <row r="684" spans="1:10">
      <c r="A684" s="192" t="s">
        <v>531</v>
      </c>
      <c r="B684" s="211">
        <v>55091</v>
      </c>
      <c r="C684" s="211">
        <v>129564</v>
      </c>
      <c r="D684" s="203">
        <f t="shared" si="10"/>
        <v>2.35</v>
      </c>
      <c r="E684" s="192"/>
      <c r="I684" s="190"/>
      <c r="J684" s="190"/>
    </row>
    <row r="685" spans="1:10">
      <c r="A685" s="192" t="s">
        <v>532</v>
      </c>
      <c r="B685" s="211">
        <v>54434</v>
      </c>
      <c r="C685" s="211">
        <v>103715</v>
      </c>
      <c r="D685" s="203">
        <f t="shared" si="10"/>
        <v>1.91</v>
      </c>
      <c r="E685" s="192"/>
      <c r="I685" s="190"/>
      <c r="J685" s="190"/>
    </row>
    <row r="686" spans="1:10">
      <c r="A686" s="192" t="s">
        <v>533</v>
      </c>
      <c r="B686" s="211">
        <v>12492</v>
      </c>
      <c r="C686" s="211">
        <v>66519</v>
      </c>
      <c r="D686" s="203">
        <f t="shared" si="10"/>
        <v>5.33</v>
      </c>
      <c r="E686" s="192"/>
      <c r="I686" s="190"/>
      <c r="J686" s="190"/>
    </row>
    <row r="687" spans="1:10">
      <c r="A687" s="192" t="s">
        <v>534</v>
      </c>
      <c r="B687" s="211">
        <v>3984</v>
      </c>
      <c r="C687" s="211">
        <v>3330</v>
      </c>
      <c r="D687" s="203">
        <f t="shared" si="10"/>
        <v>0.84</v>
      </c>
      <c r="E687" s="192"/>
      <c r="I687" s="190"/>
      <c r="J687" s="190"/>
    </row>
    <row r="688" spans="1:10">
      <c r="A688" s="192" t="s">
        <v>535</v>
      </c>
      <c r="B688" s="211">
        <v>859804</v>
      </c>
      <c r="C688" s="211">
        <v>693580</v>
      </c>
      <c r="D688" s="203">
        <f t="shared" si="10"/>
        <v>0.81</v>
      </c>
      <c r="E688" s="192"/>
      <c r="I688" s="190"/>
      <c r="J688" s="190"/>
    </row>
    <row r="689" spans="1:10">
      <c r="A689" s="192" t="s">
        <v>536</v>
      </c>
      <c r="B689" s="211">
        <v>5376</v>
      </c>
      <c r="C689" s="211">
        <v>7111</v>
      </c>
      <c r="D689" s="203">
        <f t="shared" si="10"/>
        <v>1.32</v>
      </c>
      <c r="E689" s="192"/>
      <c r="I689" s="190"/>
      <c r="J689" s="190"/>
    </row>
    <row r="690" spans="1:10">
      <c r="A690" s="197" t="s">
        <v>537</v>
      </c>
      <c r="B690" s="211">
        <v>818698</v>
      </c>
      <c r="C690" s="211">
        <v>670861</v>
      </c>
      <c r="D690" s="203">
        <f t="shared" si="10"/>
        <v>0.82</v>
      </c>
      <c r="E690" s="197"/>
      <c r="I690" s="190"/>
      <c r="J690" s="190"/>
    </row>
    <row r="691" spans="1:10">
      <c r="A691" s="192" t="s">
        <v>538</v>
      </c>
      <c r="B691" s="211">
        <v>35730</v>
      </c>
      <c r="C691" s="211">
        <v>15608</v>
      </c>
      <c r="D691" s="203">
        <f t="shared" si="10"/>
        <v>0.44</v>
      </c>
      <c r="E691" s="192"/>
      <c r="I691" s="190"/>
      <c r="J691" s="190"/>
    </row>
    <row r="692" spans="1:10" s="204" customFormat="1">
      <c r="A692" s="192" t="s">
        <v>539</v>
      </c>
      <c r="B692" s="211">
        <v>260354</v>
      </c>
      <c r="C692" s="211">
        <v>215495</v>
      </c>
      <c r="D692" s="203">
        <f t="shared" si="10"/>
        <v>0.83</v>
      </c>
      <c r="E692" s="192"/>
      <c r="I692" s="190"/>
      <c r="J692" s="190"/>
    </row>
    <row r="693" spans="1:10" s="204" customFormat="1">
      <c r="A693" s="192" t="s">
        <v>540</v>
      </c>
      <c r="B693" s="211">
        <v>215871</v>
      </c>
      <c r="C693" s="211">
        <v>201517</v>
      </c>
      <c r="D693" s="203">
        <f t="shared" si="10"/>
        <v>0.93</v>
      </c>
      <c r="E693" s="192"/>
      <c r="I693" s="190"/>
      <c r="J693" s="190"/>
    </row>
    <row r="694" spans="1:10" s="204" customFormat="1">
      <c r="A694" s="199" t="s">
        <v>541</v>
      </c>
      <c r="B694" s="211">
        <v>11463</v>
      </c>
      <c r="C694" s="211">
        <v>724</v>
      </c>
      <c r="D694" s="203">
        <f t="shared" si="10"/>
        <v>0.06</v>
      </c>
      <c r="E694" s="199"/>
      <c r="I694" s="190"/>
      <c r="J694" s="190"/>
    </row>
    <row r="695" spans="1:10" s="204" customFormat="1">
      <c r="A695" s="192" t="s">
        <v>542</v>
      </c>
      <c r="B695" s="211">
        <v>33020</v>
      </c>
      <c r="C695" s="211">
        <v>13254</v>
      </c>
      <c r="D695" s="203">
        <f t="shared" si="10"/>
        <v>0.4</v>
      </c>
      <c r="E695" s="192"/>
      <c r="I695" s="190"/>
      <c r="J695" s="190"/>
    </row>
    <row r="696" spans="1:10" s="204" customFormat="1">
      <c r="A696" s="192" t="s">
        <v>543</v>
      </c>
      <c r="B696" s="211">
        <v>2136</v>
      </c>
      <c r="C696" s="211">
        <v>2939</v>
      </c>
      <c r="D696" s="203">
        <f t="shared" si="10"/>
        <v>1.38</v>
      </c>
      <c r="E696" s="192"/>
      <c r="I696" s="190"/>
      <c r="J696" s="190"/>
    </row>
    <row r="697" spans="1:10" s="204" customFormat="1">
      <c r="A697" s="192" t="s">
        <v>544</v>
      </c>
      <c r="B697" s="211">
        <v>2118</v>
      </c>
      <c r="C697" s="211">
        <v>2530</v>
      </c>
      <c r="D697" s="203">
        <f t="shared" si="10"/>
        <v>1.2</v>
      </c>
      <c r="E697" s="192"/>
      <c r="I697" s="190"/>
      <c r="J697" s="190"/>
    </row>
    <row r="698" spans="1:10" s="204" customFormat="1">
      <c r="A698" s="192" t="s">
        <v>545</v>
      </c>
      <c r="B698" s="211">
        <v>18</v>
      </c>
      <c r="C698" s="211">
        <v>409</v>
      </c>
      <c r="D698" s="203">
        <f t="shared" si="10"/>
        <v>22.72</v>
      </c>
      <c r="E698" s="192"/>
      <c r="I698" s="190"/>
      <c r="J698" s="190"/>
    </row>
    <row r="699" spans="1:10" s="204" customFormat="1">
      <c r="A699" s="192" t="s">
        <v>546</v>
      </c>
      <c r="B699" s="211">
        <v>27422</v>
      </c>
      <c r="C699" s="211">
        <v>96719</v>
      </c>
      <c r="D699" s="203">
        <f t="shared" si="10"/>
        <v>3.53</v>
      </c>
      <c r="E699" s="192"/>
      <c r="I699" s="190"/>
      <c r="J699" s="190"/>
    </row>
    <row r="700" spans="1:10" s="204" customFormat="1">
      <c r="A700" s="192" t="s">
        <v>41</v>
      </c>
      <c r="B700" s="211">
        <v>11048</v>
      </c>
      <c r="C700" s="211">
        <v>18357</v>
      </c>
      <c r="D700" s="203">
        <f t="shared" si="10"/>
        <v>1.66</v>
      </c>
      <c r="E700" s="192"/>
      <c r="I700" s="190"/>
      <c r="J700" s="190"/>
    </row>
    <row r="701" spans="1:10" s="204" customFormat="1">
      <c r="A701" s="192" t="s">
        <v>42</v>
      </c>
      <c r="B701" s="211">
        <v>849</v>
      </c>
      <c r="C701" s="211">
        <v>913</v>
      </c>
      <c r="D701" s="203">
        <f t="shared" si="10"/>
        <v>1.08</v>
      </c>
      <c r="E701" s="192"/>
      <c r="I701" s="190"/>
      <c r="J701" s="190"/>
    </row>
    <row r="702" spans="1:10" s="204" customFormat="1">
      <c r="A702" s="192" t="s">
        <v>43</v>
      </c>
      <c r="B702" s="211">
        <v>0</v>
      </c>
      <c r="C702" s="211">
        <v>0</v>
      </c>
      <c r="D702" s="203" t="str">
        <f t="shared" si="10"/>
        <v/>
      </c>
      <c r="E702" s="192"/>
      <c r="I702" s="190"/>
      <c r="J702" s="190"/>
    </row>
    <row r="703" spans="1:10" s="204" customFormat="1">
      <c r="A703" s="192" t="s">
        <v>82</v>
      </c>
      <c r="B703" s="211">
        <v>7364</v>
      </c>
      <c r="C703" s="211">
        <v>908</v>
      </c>
      <c r="D703" s="203">
        <f t="shared" si="10"/>
        <v>0.12</v>
      </c>
      <c r="E703" s="192"/>
      <c r="I703" s="190"/>
      <c r="J703" s="190"/>
    </row>
    <row r="704" spans="1:10" s="204" customFormat="1">
      <c r="A704" s="192" t="s">
        <v>547</v>
      </c>
      <c r="B704" s="211">
        <v>0</v>
      </c>
      <c r="C704" s="211">
        <v>50762</v>
      </c>
      <c r="D704" s="203" t="str">
        <f t="shared" si="10"/>
        <v/>
      </c>
      <c r="E704" s="192"/>
      <c r="I704" s="190"/>
      <c r="J704" s="190"/>
    </row>
    <row r="705" spans="1:10" s="204" customFormat="1">
      <c r="A705" s="192" t="s">
        <v>548</v>
      </c>
      <c r="B705" s="211">
        <v>798</v>
      </c>
      <c r="C705" s="211">
        <v>14529</v>
      </c>
      <c r="D705" s="203">
        <f t="shared" si="10"/>
        <v>18.21</v>
      </c>
      <c r="E705" s="192"/>
      <c r="I705" s="190"/>
      <c r="J705" s="190"/>
    </row>
    <row r="706" spans="1:10" s="204" customFormat="1">
      <c r="A706" s="192" t="s">
        <v>50</v>
      </c>
      <c r="B706" s="211">
        <v>923</v>
      </c>
      <c r="C706" s="211">
        <v>1153</v>
      </c>
      <c r="D706" s="203">
        <f t="shared" si="10"/>
        <v>1.25</v>
      </c>
      <c r="E706" s="192"/>
      <c r="I706" s="190"/>
      <c r="J706" s="190"/>
    </row>
    <row r="707" spans="1:10" s="204" customFormat="1">
      <c r="A707" s="192" t="s">
        <v>549</v>
      </c>
      <c r="B707" s="211">
        <v>6440</v>
      </c>
      <c r="C707" s="211">
        <v>10097</v>
      </c>
      <c r="D707" s="203">
        <f t="shared" si="10"/>
        <v>1.57</v>
      </c>
      <c r="E707" s="192"/>
      <c r="I707" s="190"/>
      <c r="J707" s="190"/>
    </row>
    <row r="708" spans="1:10" s="204" customFormat="1">
      <c r="A708" s="192" t="s">
        <v>550</v>
      </c>
      <c r="B708" s="211">
        <v>4090</v>
      </c>
      <c r="C708" s="211">
        <v>1652</v>
      </c>
      <c r="D708" s="203">
        <f t="shared" si="10"/>
        <v>0.4</v>
      </c>
      <c r="E708" s="192"/>
      <c r="I708" s="190"/>
      <c r="J708" s="190"/>
    </row>
    <row r="709" spans="1:10" s="204" customFormat="1">
      <c r="A709" s="192" t="s">
        <v>551</v>
      </c>
      <c r="B709" s="211">
        <v>4090</v>
      </c>
      <c r="C709" s="211">
        <v>1652</v>
      </c>
      <c r="D709" s="203">
        <f t="shared" ref="D709:D772" si="11">IF(B709=0,"",ROUND(C709/B709,3))</f>
        <v>0.4</v>
      </c>
      <c r="E709" s="192"/>
      <c r="I709" s="190"/>
      <c r="J709" s="190"/>
    </row>
    <row r="710" spans="1:10" s="204" customFormat="1">
      <c r="A710" s="192" t="s">
        <v>552</v>
      </c>
      <c r="B710" s="211">
        <v>17382</v>
      </c>
      <c r="C710" s="211">
        <v>91754</v>
      </c>
      <c r="D710" s="203">
        <f t="shared" si="11"/>
        <v>5.28</v>
      </c>
      <c r="E710" s="192"/>
      <c r="I710" s="190"/>
      <c r="J710" s="190"/>
    </row>
    <row r="711" spans="1:10">
      <c r="A711" s="198" t="s">
        <v>553</v>
      </c>
      <c r="B711" s="211">
        <v>17382</v>
      </c>
      <c r="C711" s="211">
        <v>91754</v>
      </c>
      <c r="D711" s="203">
        <f t="shared" si="11"/>
        <v>5.28</v>
      </c>
      <c r="E711" s="199"/>
      <c r="I711" s="190"/>
      <c r="J711" s="190"/>
    </row>
    <row r="712" spans="1:10">
      <c r="A712" s="200" t="s">
        <v>554</v>
      </c>
      <c r="B712" s="211">
        <f>SUM(B713,B723,B727,B735,B740,B747,B753,B756,B759,B760,B761,B767,B768,B769,B784)</f>
        <v>816819</v>
      </c>
      <c r="C712" s="211">
        <f>SUM(C713,C723,C727,C735,C740,C747,C753,C756,C759,C760,C761,C767,C768,C769,C784)</f>
        <v>542541</v>
      </c>
      <c r="D712" s="203">
        <f t="shared" si="11"/>
        <v>0.66</v>
      </c>
      <c r="E712" s="192"/>
      <c r="I712" s="190"/>
      <c r="J712" s="190"/>
    </row>
    <row r="713" spans="1:10">
      <c r="A713" s="200" t="s">
        <v>555</v>
      </c>
      <c r="B713" s="211">
        <v>82876</v>
      </c>
      <c r="C713" s="211">
        <v>59649</v>
      </c>
      <c r="D713" s="203">
        <f t="shared" si="11"/>
        <v>0.72</v>
      </c>
      <c r="E713" s="192"/>
      <c r="I713" s="190"/>
      <c r="J713" s="190"/>
    </row>
    <row r="714" spans="1:10">
      <c r="A714" s="200" t="s">
        <v>41</v>
      </c>
      <c r="B714" s="211">
        <v>34369</v>
      </c>
      <c r="C714" s="211">
        <v>31932</v>
      </c>
      <c r="D714" s="203">
        <f t="shared" si="11"/>
        <v>0.93</v>
      </c>
      <c r="E714" s="192"/>
      <c r="I714" s="190"/>
      <c r="J714" s="190"/>
    </row>
    <row r="715" spans="1:10">
      <c r="A715" s="200" t="s">
        <v>42</v>
      </c>
      <c r="B715" s="211">
        <v>7167</v>
      </c>
      <c r="C715" s="211">
        <v>5384</v>
      </c>
      <c r="D715" s="203">
        <f t="shared" si="11"/>
        <v>0.75</v>
      </c>
      <c r="E715" s="192"/>
      <c r="I715" s="190"/>
      <c r="J715" s="190"/>
    </row>
    <row r="716" spans="1:10">
      <c r="A716" s="200" t="s">
        <v>43</v>
      </c>
      <c r="B716" s="211">
        <v>4529</v>
      </c>
      <c r="C716" s="211">
        <v>5043</v>
      </c>
      <c r="D716" s="203">
        <f t="shared" si="11"/>
        <v>1.1100000000000001</v>
      </c>
      <c r="E716" s="192"/>
      <c r="I716" s="190"/>
      <c r="J716" s="190"/>
    </row>
    <row r="717" spans="1:10">
      <c r="A717" s="200" t="s">
        <v>556</v>
      </c>
      <c r="B717" s="211">
        <v>613</v>
      </c>
      <c r="C717" s="211">
        <v>403</v>
      </c>
      <c r="D717" s="203">
        <f t="shared" si="11"/>
        <v>0.66</v>
      </c>
      <c r="E717" s="192"/>
      <c r="I717" s="190"/>
      <c r="J717" s="190"/>
    </row>
    <row r="718" spans="1:10">
      <c r="A718" s="200" t="s">
        <v>557</v>
      </c>
      <c r="B718" s="211">
        <v>61</v>
      </c>
      <c r="C718" s="211">
        <v>434</v>
      </c>
      <c r="D718" s="203">
        <f t="shared" si="11"/>
        <v>7.12</v>
      </c>
      <c r="E718" s="192"/>
      <c r="I718" s="190"/>
      <c r="J718" s="190"/>
    </row>
    <row r="719" spans="1:10">
      <c r="A719" s="200" t="s">
        <v>558</v>
      </c>
      <c r="B719" s="211">
        <v>0</v>
      </c>
      <c r="C719" s="211">
        <v>0</v>
      </c>
      <c r="D719" s="203" t="str">
        <f t="shared" si="11"/>
        <v/>
      </c>
      <c r="E719" s="192"/>
      <c r="I719" s="190"/>
      <c r="J719" s="190"/>
    </row>
    <row r="720" spans="1:10">
      <c r="A720" s="200" t="s">
        <v>559</v>
      </c>
      <c r="B720" s="211">
        <v>457</v>
      </c>
      <c r="C720" s="211">
        <v>308</v>
      </c>
      <c r="D720" s="203">
        <f t="shared" si="11"/>
        <v>0.67</v>
      </c>
      <c r="E720" s="192"/>
      <c r="I720" s="190"/>
      <c r="J720" s="190"/>
    </row>
    <row r="721" spans="1:10">
      <c r="A721" s="200" t="s">
        <v>560</v>
      </c>
      <c r="B721" s="211">
        <v>0</v>
      </c>
      <c r="C721" s="211">
        <v>0</v>
      </c>
      <c r="D721" s="203" t="str">
        <f t="shared" si="11"/>
        <v/>
      </c>
      <c r="E721" s="192"/>
      <c r="I721" s="190"/>
      <c r="J721" s="190"/>
    </row>
    <row r="722" spans="1:10">
      <c r="A722" s="200" t="s">
        <v>561</v>
      </c>
      <c r="B722" s="211">
        <v>35680</v>
      </c>
      <c r="C722" s="211">
        <v>16145</v>
      </c>
      <c r="D722" s="203">
        <f t="shared" si="11"/>
        <v>0.45</v>
      </c>
      <c r="E722" s="192"/>
      <c r="I722" s="190"/>
      <c r="J722" s="190"/>
    </row>
    <row r="723" spans="1:10">
      <c r="A723" s="200" t="s">
        <v>562</v>
      </c>
      <c r="B723" s="211">
        <v>9421</v>
      </c>
      <c r="C723" s="211">
        <v>2019</v>
      </c>
      <c r="D723" s="203">
        <f t="shared" si="11"/>
        <v>0.21</v>
      </c>
      <c r="E723" s="192"/>
      <c r="I723" s="190"/>
      <c r="J723" s="190"/>
    </row>
    <row r="724" spans="1:10">
      <c r="A724" s="200" t="s">
        <v>563</v>
      </c>
      <c r="B724" s="211">
        <v>2110</v>
      </c>
      <c r="C724" s="211">
        <v>497</v>
      </c>
      <c r="D724" s="203">
        <f t="shared" si="11"/>
        <v>0.24</v>
      </c>
      <c r="E724" s="192"/>
      <c r="I724" s="190"/>
      <c r="J724" s="190"/>
    </row>
    <row r="725" spans="1:10">
      <c r="A725" s="200" t="s">
        <v>564</v>
      </c>
      <c r="B725" s="211">
        <v>0</v>
      </c>
      <c r="C725" s="211">
        <v>0</v>
      </c>
      <c r="D725" s="203" t="str">
        <f t="shared" si="11"/>
        <v/>
      </c>
      <c r="E725" s="192"/>
      <c r="I725" s="190"/>
      <c r="J725" s="190"/>
    </row>
    <row r="726" spans="1:10">
      <c r="A726" s="200" t="s">
        <v>565</v>
      </c>
      <c r="B726" s="211">
        <v>7311</v>
      </c>
      <c r="C726" s="211">
        <v>1522</v>
      </c>
      <c r="D726" s="203">
        <f t="shared" si="11"/>
        <v>0.21</v>
      </c>
      <c r="E726" s="192"/>
      <c r="I726" s="190"/>
      <c r="J726" s="190"/>
    </row>
    <row r="727" spans="1:10">
      <c r="A727" s="200" t="s">
        <v>566</v>
      </c>
      <c r="B727" s="211">
        <v>224349</v>
      </c>
      <c r="C727" s="211">
        <v>139740</v>
      </c>
      <c r="D727" s="203">
        <f t="shared" si="11"/>
        <v>0.62</v>
      </c>
      <c r="E727" s="192"/>
      <c r="I727" s="190"/>
      <c r="J727" s="190"/>
    </row>
    <row r="728" spans="1:10">
      <c r="A728" s="200" t="s">
        <v>567</v>
      </c>
      <c r="B728" s="211">
        <v>17201</v>
      </c>
      <c r="C728" s="211">
        <v>4959</v>
      </c>
      <c r="D728" s="203">
        <f t="shared" si="11"/>
        <v>0.28999999999999998</v>
      </c>
      <c r="E728" s="192"/>
      <c r="I728" s="190"/>
      <c r="J728" s="190"/>
    </row>
    <row r="729" spans="1:10">
      <c r="A729" s="200" t="s">
        <v>568</v>
      </c>
      <c r="B729" s="211">
        <v>162027</v>
      </c>
      <c r="C729" s="211">
        <v>119345</v>
      </c>
      <c r="D729" s="203">
        <f t="shared" si="11"/>
        <v>0.74</v>
      </c>
      <c r="E729" s="192"/>
      <c r="I729" s="190"/>
      <c r="J729" s="190"/>
    </row>
    <row r="730" spans="1:10">
      <c r="A730" s="200" t="s">
        <v>569</v>
      </c>
      <c r="B730" s="211">
        <v>0</v>
      </c>
      <c r="C730" s="211">
        <v>0</v>
      </c>
      <c r="D730" s="203" t="str">
        <f t="shared" si="11"/>
        <v/>
      </c>
      <c r="E730" s="192"/>
      <c r="I730" s="190"/>
      <c r="J730" s="190"/>
    </row>
    <row r="731" spans="1:10">
      <c r="A731" s="200" t="s">
        <v>570</v>
      </c>
      <c r="B731" s="211">
        <v>3606</v>
      </c>
      <c r="C731" s="211">
        <v>1330</v>
      </c>
      <c r="D731" s="203">
        <f t="shared" si="11"/>
        <v>0.37</v>
      </c>
      <c r="E731" s="192"/>
      <c r="I731" s="190"/>
      <c r="J731" s="190"/>
    </row>
    <row r="732" spans="1:10">
      <c r="A732" s="200" t="s">
        <v>571</v>
      </c>
      <c r="B732" s="211">
        <v>1000</v>
      </c>
      <c r="C732" s="211">
        <v>834</v>
      </c>
      <c r="D732" s="203">
        <f t="shared" si="11"/>
        <v>0.83</v>
      </c>
      <c r="E732" s="192"/>
      <c r="I732" s="190"/>
      <c r="J732" s="190"/>
    </row>
    <row r="733" spans="1:10">
      <c r="A733" s="200" t="s">
        <v>572</v>
      </c>
      <c r="B733" s="211">
        <v>13</v>
      </c>
      <c r="C733" s="211">
        <v>240</v>
      </c>
      <c r="D733" s="203">
        <f t="shared" si="11"/>
        <v>18.46</v>
      </c>
      <c r="E733" s="192"/>
      <c r="I733" s="190"/>
      <c r="J733" s="190"/>
    </row>
    <row r="734" spans="1:10">
      <c r="A734" s="200" t="s">
        <v>573</v>
      </c>
      <c r="B734" s="211">
        <v>40502</v>
      </c>
      <c r="C734" s="211">
        <v>13032</v>
      </c>
      <c r="D734" s="203">
        <f t="shared" si="11"/>
        <v>0.32</v>
      </c>
      <c r="E734" s="192"/>
      <c r="I734" s="190"/>
      <c r="J734" s="190"/>
    </row>
    <row r="735" spans="1:10">
      <c r="A735" s="200" t="s">
        <v>574</v>
      </c>
      <c r="B735" s="211">
        <v>115224</v>
      </c>
      <c r="C735" s="211">
        <v>45559</v>
      </c>
      <c r="D735" s="203">
        <f t="shared" si="11"/>
        <v>0.4</v>
      </c>
      <c r="E735" s="192"/>
      <c r="I735" s="190"/>
      <c r="J735" s="190"/>
    </row>
    <row r="736" spans="1:10">
      <c r="A736" s="200" t="s">
        <v>575</v>
      </c>
      <c r="B736" s="211">
        <v>14108</v>
      </c>
      <c r="C736" s="211">
        <v>3648</v>
      </c>
      <c r="D736" s="203">
        <f t="shared" si="11"/>
        <v>0.26</v>
      </c>
      <c r="E736" s="192"/>
      <c r="I736" s="190"/>
      <c r="J736" s="190"/>
    </row>
    <row r="737" spans="1:10">
      <c r="A737" s="200" t="s">
        <v>576</v>
      </c>
      <c r="B737" s="211">
        <v>62190</v>
      </c>
      <c r="C737" s="211">
        <v>33358</v>
      </c>
      <c r="D737" s="203">
        <f t="shared" si="11"/>
        <v>0.54</v>
      </c>
      <c r="E737" s="192"/>
      <c r="I737" s="190"/>
      <c r="J737" s="190"/>
    </row>
    <row r="738" spans="1:10">
      <c r="A738" s="200" t="s">
        <v>577</v>
      </c>
      <c r="B738" s="211">
        <v>406</v>
      </c>
      <c r="C738" s="211">
        <v>0</v>
      </c>
      <c r="D738" s="203">
        <f t="shared" si="11"/>
        <v>0</v>
      </c>
      <c r="E738" s="192"/>
      <c r="I738" s="190"/>
      <c r="J738" s="190"/>
    </row>
    <row r="739" spans="1:10">
      <c r="A739" s="200" t="s">
        <v>578</v>
      </c>
      <c r="B739" s="211">
        <v>38520</v>
      </c>
      <c r="C739" s="211">
        <v>8553</v>
      </c>
      <c r="D739" s="203">
        <f t="shared" si="11"/>
        <v>0.22</v>
      </c>
      <c r="E739" s="192"/>
      <c r="I739" s="190"/>
      <c r="J739" s="190"/>
    </row>
    <row r="740" spans="1:10">
      <c r="A740" s="200" t="s">
        <v>579</v>
      </c>
      <c r="B740" s="211">
        <v>12046</v>
      </c>
      <c r="C740" s="211">
        <v>1781</v>
      </c>
      <c r="D740" s="203">
        <f t="shared" si="11"/>
        <v>0.15</v>
      </c>
      <c r="E740" s="192"/>
      <c r="I740" s="190"/>
      <c r="J740" s="190"/>
    </row>
    <row r="741" spans="1:10">
      <c r="A741" s="200" t="s">
        <v>580</v>
      </c>
      <c r="B741" s="211">
        <v>5735</v>
      </c>
      <c r="C741" s="211">
        <v>1781</v>
      </c>
      <c r="D741" s="203">
        <f t="shared" si="11"/>
        <v>0.31</v>
      </c>
      <c r="E741" s="192"/>
      <c r="I741" s="190"/>
      <c r="J741" s="190"/>
    </row>
    <row r="742" spans="1:10">
      <c r="A742" s="200" t="s">
        <v>581</v>
      </c>
      <c r="B742" s="211">
        <v>3210</v>
      </c>
      <c r="C742" s="211">
        <v>0</v>
      </c>
      <c r="D742" s="203">
        <f t="shared" si="11"/>
        <v>0</v>
      </c>
      <c r="E742" s="192"/>
      <c r="I742" s="190"/>
      <c r="J742" s="190"/>
    </row>
    <row r="743" spans="1:10">
      <c r="A743" s="200" t="s">
        <v>582</v>
      </c>
      <c r="B743" s="211">
        <v>1076</v>
      </c>
      <c r="C743" s="211">
        <v>0</v>
      </c>
      <c r="D743" s="203">
        <f t="shared" si="11"/>
        <v>0</v>
      </c>
      <c r="E743" s="192"/>
      <c r="I743" s="190"/>
      <c r="J743" s="190"/>
    </row>
    <row r="744" spans="1:10">
      <c r="A744" s="200" t="s">
        <v>583</v>
      </c>
      <c r="B744" s="211">
        <v>875</v>
      </c>
      <c r="C744" s="211">
        <v>0</v>
      </c>
      <c r="D744" s="203">
        <f t="shared" si="11"/>
        <v>0</v>
      </c>
      <c r="E744" s="192"/>
      <c r="I744" s="190"/>
      <c r="J744" s="190"/>
    </row>
    <row r="745" spans="1:10">
      <c r="A745" s="200" t="s">
        <v>584</v>
      </c>
      <c r="B745" s="211">
        <v>1000</v>
      </c>
      <c r="C745" s="211">
        <v>0</v>
      </c>
      <c r="D745" s="203">
        <f t="shared" si="11"/>
        <v>0</v>
      </c>
      <c r="E745" s="192"/>
      <c r="I745" s="190"/>
      <c r="J745" s="190"/>
    </row>
    <row r="746" spans="1:10">
      <c r="A746" s="200" t="s">
        <v>585</v>
      </c>
      <c r="B746" s="211">
        <v>150</v>
      </c>
      <c r="C746" s="211">
        <v>0</v>
      </c>
      <c r="D746" s="203">
        <f t="shared" si="11"/>
        <v>0</v>
      </c>
      <c r="E746" s="192"/>
      <c r="I746" s="190"/>
      <c r="J746" s="190"/>
    </row>
    <row r="747" spans="1:10">
      <c r="A747" s="200" t="s">
        <v>586</v>
      </c>
      <c r="B747" s="211">
        <v>96006</v>
      </c>
      <c r="C747" s="211">
        <v>197682</v>
      </c>
      <c r="D747" s="203">
        <f t="shared" si="11"/>
        <v>2.06</v>
      </c>
      <c r="E747" s="192"/>
      <c r="I747" s="190"/>
      <c r="J747" s="190"/>
    </row>
    <row r="748" spans="1:10">
      <c r="A748" s="200" t="s">
        <v>587</v>
      </c>
      <c r="B748" s="211">
        <v>63592</v>
      </c>
      <c r="C748" s="211">
        <v>12511</v>
      </c>
      <c r="D748" s="203">
        <f t="shared" si="11"/>
        <v>0.2</v>
      </c>
      <c r="E748" s="192"/>
      <c r="I748" s="190"/>
      <c r="J748" s="190"/>
    </row>
    <row r="749" spans="1:10">
      <c r="A749" s="200" t="s">
        <v>588</v>
      </c>
      <c r="B749" s="211">
        <v>0</v>
      </c>
      <c r="C749" s="211">
        <v>0</v>
      </c>
      <c r="D749" s="203" t="str">
        <f t="shared" si="11"/>
        <v/>
      </c>
      <c r="E749" s="192"/>
      <c r="I749" s="190"/>
      <c r="J749" s="190"/>
    </row>
    <row r="750" spans="1:10">
      <c r="A750" s="200" t="s">
        <v>589</v>
      </c>
      <c r="B750" s="211">
        <v>0</v>
      </c>
      <c r="C750" s="211">
        <v>0</v>
      </c>
      <c r="D750" s="203" t="str">
        <f t="shared" si="11"/>
        <v/>
      </c>
      <c r="E750" s="192"/>
      <c r="I750" s="190"/>
      <c r="J750" s="190"/>
    </row>
    <row r="751" spans="1:10">
      <c r="A751" s="200" t="s">
        <v>590</v>
      </c>
      <c r="B751" s="211">
        <v>13831</v>
      </c>
      <c r="C751" s="211">
        <v>19767</v>
      </c>
      <c r="D751" s="203">
        <f t="shared" si="11"/>
        <v>1.43</v>
      </c>
      <c r="E751" s="192"/>
      <c r="I751" s="190"/>
      <c r="J751" s="190"/>
    </row>
    <row r="752" spans="1:10">
      <c r="A752" s="200" t="s">
        <v>591</v>
      </c>
      <c r="B752" s="211">
        <v>18583</v>
      </c>
      <c r="C752" s="211">
        <v>165404</v>
      </c>
      <c r="D752" s="203">
        <f t="shared" si="11"/>
        <v>8.9</v>
      </c>
      <c r="E752" s="192"/>
      <c r="I752" s="190"/>
      <c r="J752" s="190"/>
    </row>
    <row r="753" spans="1:10">
      <c r="A753" s="200" t="s">
        <v>592</v>
      </c>
      <c r="B753" s="211">
        <v>2837</v>
      </c>
      <c r="C753" s="211">
        <v>0</v>
      </c>
      <c r="D753" s="203">
        <f t="shared" si="11"/>
        <v>0</v>
      </c>
      <c r="E753" s="192"/>
      <c r="I753" s="190"/>
      <c r="J753" s="190"/>
    </row>
    <row r="754" spans="1:10">
      <c r="A754" s="200" t="s">
        <v>593</v>
      </c>
      <c r="B754" s="211">
        <v>0</v>
      </c>
      <c r="C754" s="211">
        <v>0</v>
      </c>
      <c r="D754" s="203" t="str">
        <f t="shared" si="11"/>
        <v/>
      </c>
      <c r="E754" s="192"/>
      <c r="I754" s="190"/>
      <c r="J754" s="190"/>
    </row>
    <row r="755" spans="1:10">
      <c r="A755" s="200" t="s">
        <v>594</v>
      </c>
      <c r="B755" s="211">
        <v>2837</v>
      </c>
      <c r="C755" s="211">
        <v>0</v>
      </c>
      <c r="D755" s="203">
        <f t="shared" si="11"/>
        <v>0</v>
      </c>
      <c r="E755" s="192"/>
      <c r="I755" s="190"/>
      <c r="J755" s="190"/>
    </row>
    <row r="756" spans="1:10">
      <c r="A756" s="200" t="s">
        <v>595</v>
      </c>
      <c r="B756" s="211">
        <v>27435</v>
      </c>
      <c r="C756" s="211">
        <v>3863</v>
      </c>
      <c r="D756" s="203">
        <f t="shared" si="11"/>
        <v>0.14000000000000001</v>
      </c>
      <c r="E756" s="192"/>
      <c r="I756" s="190"/>
      <c r="J756" s="190"/>
    </row>
    <row r="757" spans="1:10">
      <c r="A757" s="200" t="s">
        <v>596</v>
      </c>
      <c r="B757" s="211">
        <v>27120</v>
      </c>
      <c r="C757" s="211">
        <v>3863</v>
      </c>
      <c r="D757" s="203">
        <f t="shared" si="11"/>
        <v>0.14000000000000001</v>
      </c>
      <c r="E757" s="192"/>
      <c r="I757" s="190"/>
      <c r="J757" s="190"/>
    </row>
    <row r="758" spans="1:10">
      <c r="A758" s="200" t="s">
        <v>597</v>
      </c>
      <c r="B758" s="211">
        <v>315</v>
      </c>
      <c r="C758" s="211">
        <v>0</v>
      </c>
      <c r="D758" s="203">
        <f t="shared" si="11"/>
        <v>0</v>
      </c>
      <c r="E758" s="192"/>
      <c r="I758" s="190"/>
      <c r="J758" s="190"/>
    </row>
    <row r="759" spans="1:10">
      <c r="A759" s="200" t="s">
        <v>598</v>
      </c>
      <c r="B759" s="211">
        <v>0</v>
      </c>
      <c r="C759" s="211">
        <v>0</v>
      </c>
      <c r="D759" s="203" t="str">
        <f t="shared" si="11"/>
        <v/>
      </c>
      <c r="E759" s="192"/>
      <c r="I759" s="190"/>
      <c r="J759" s="190"/>
    </row>
    <row r="760" spans="1:10">
      <c r="A760" s="200" t="s">
        <v>599</v>
      </c>
      <c r="B760" s="211">
        <v>19983</v>
      </c>
      <c r="C760" s="211">
        <v>5891</v>
      </c>
      <c r="D760" s="203">
        <f t="shared" si="11"/>
        <v>0.3</v>
      </c>
      <c r="E760" s="192"/>
      <c r="I760" s="190"/>
      <c r="J760" s="190"/>
    </row>
    <row r="761" spans="1:10">
      <c r="A761" s="200" t="s">
        <v>600</v>
      </c>
      <c r="B761" s="211">
        <v>46048</v>
      </c>
      <c r="C761" s="211">
        <v>20702</v>
      </c>
      <c r="D761" s="203">
        <f t="shared" si="11"/>
        <v>0.45</v>
      </c>
      <c r="E761" s="192"/>
      <c r="I761" s="190"/>
      <c r="J761" s="190"/>
    </row>
    <row r="762" spans="1:10">
      <c r="A762" s="200" t="s">
        <v>601</v>
      </c>
      <c r="B762" s="211">
        <v>13817</v>
      </c>
      <c r="C762" s="211">
        <v>9049</v>
      </c>
      <c r="D762" s="203">
        <f t="shared" si="11"/>
        <v>0.66</v>
      </c>
      <c r="E762" s="192"/>
      <c r="I762" s="190"/>
      <c r="J762" s="190"/>
    </row>
    <row r="763" spans="1:10">
      <c r="A763" s="200" t="s">
        <v>602</v>
      </c>
      <c r="B763" s="211">
        <v>791</v>
      </c>
      <c r="C763" s="211">
        <v>805</v>
      </c>
      <c r="D763" s="203">
        <f t="shared" si="11"/>
        <v>1.02</v>
      </c>
      <c r="E763" s="192"/>
      <c r="I763" s="190"/>
      <c r="J763" s="190"/>
    </row>
    <row r="764" spans="1:10">
      <c r="A764" s="200" t="s">
        <v>603</v>
      </c>
      <c r="B764" s="211">
        <v>30237</v>
      </c>
      <c r="C764" s="211">
        <v>9389</v>
      </c>
      <c r="D764" s="203">
        <f t="shared" si="11"/>
        <v>0.31</v>
      </c>
      <c r="E764" s="192"/>
      <c r="I764" s="190"/>
      <c r="J764" s="190"/>
    </row>
    <row r="765" spans="1:10">
      <c r="A765" s="200" t="s">
        <v>604</v>
      </c>
      <c r="B765" s="211">
        <v>60</v>
      </c>
      <c r="C765" s="211">
        <v>60</v>
      </c>
      <c r="D765" s="203">
        <f t="shared" si="11"/>
        <v>1</v>
      </c>
      <c r="E765" s="192"/>
      <c r="I765" s="190"/>
      <c r="J765" s="190"/>
    </row>
    <row r="766" spans="1:10">
      <c r="A766" s="200" t="s">
        <v>605</v>
      </c>
      <c r="B766" s="211">
        <v>1143</v>
      </c>
      <c r="C766" s="211">
        <v>1399</v>
      </c>
      <c r="D766" s="203">
        <f t="shared" si="11"/>
        <v>1.22</v>
      </c>
      <c r="E766" s="192"/>
      <c r="I766" s="190"/>
      <c r="J766" s="190"/>
    </row>
    <row r="767" spans="1:10">
      <c r="A767" s="200" t="s">
        <v>606</v>
      </c>
      <c r="B767" s="211">
        <v>4109</v>
      </c>
      <c r="C767" s="211">
        <v>5566</v>
      </c>
      <c r="D767" s="203">
        <f t="shared" si="11"/>
        <v>1.36</v>
      </c>
      <c r="E767" s="192"/>
      <c r="I767" s="190"/>
      <c r="J767" s="190"/>
    </row>
    <row r="768" spans="1:10">
      <c r="A768" s="200" t="s">
        <v>607</v>
      </c>
      <c r="B768" s="211">
        <v>3195</v>
      </c>
      <c r="C768" s="211"/>
      <c r="D768" s="203">
        <f t="shared" si="11"/>
        <v>0</v>
      </c>
      <c r="E768" s="192"/>
      <c r="I768" s="190"/>
      <c r="J768" s="190"/>
    </row>
    <row r="769" spans="1:10">
      <c r="A769" s="200" t="s">
        <v>608</v>
      </c>
      <c r="B769" s="211">
        <v>131197</v>
      </c>
      <c r="C769" s="211">
        <v>25477</v>
      </c>
      <c r="D769" s="203">
        <f t="shared" si="11"/>
        <v>0.19</v>
      </c>
      <c r="E769" s="192"/>
      <c r="I769" s="190"/>
      <c r="J769" s="190"/>
    </row>
    <row r="770" spans="1:10">
      <c r="A770" s="200" t="s">
        <v>41</v>
      </c>
      <c r="B770" s="211">
        <v>48</v>
      </c>
      <c r="C770" s="211">
        <v>42</v>
      </c>
      <c r="D770" s="203">
        <f t="shared" si="11"/>
        <v>0.88</v>
      </c>
      <c r="E770" s="192"/>
      <c r="I770" s="190"/>
      <c r="J770" s="190"/>
    </row>
    <row r="771" spans="1:10">
      <c r="A771" s="200" t="s">
        <v>42</v>
      </c>
      <c r="B771" s="211">
        <v>0</v>
      </c>
      <c r="C771" s="211">
        <v>0</v>
      </c>
      <c r="D771" s="203" t="str">
        <f t="shared" si="11"/>
        <v/>
      </c>
      <c r="E771" s="192"/>
      <c r="I771" s="190"/>
      <c r="J771" s="190"/>
    </row>
    <row r="772" spans="1:10">
      <c r="A772" s="200" t="s">
        <v>43</v>
      </c>
      <c r="B772" s="211">
        <v>0</v>
      </c>
      <c r="C772" s="211">
        <v>0</v>
      </c>
      <c r="D772" s="203" t="str">
        <f t="shared" si="11"/>
        <v/>
      </c>
      <c r="E772" s="192"/>
      <c r="I772" s="190"/>
      <c r="J772" s="190"/>
    </row>
    <row r="773" spans="1:10">
      <c r="A773" s="200" t="s">
        <v>609</v>
      </c>
      <c r="B773" s="211">
        <v>0</v>
      </c>
      <c r="C773" s="211">
        <v>0</v>
      </c>
      <c r="D773" s="203" t="str">
        <f t="shared" ref="D773:D836" si="12">IF(B773=0,"",ROUND(C773/B773,3))</f>
        <v/>
      </c>
      <c r="E773" s="192"/>
      <c r="I773" s="190"/>
      <c r="J773" s="190"/>
    </row>
    <row r="774" spans="1:10">
      <c r="A774" s="200" t="s">
        <v>610</v>
      </c>
      <c r="B774" s="211">
        <v>0</v>
      </c>
      <c r="C774" s="211">
        <v>0</v>
      </c>
      <c r="D774" s="203" t="str">
        <f t="shared" si="12"/>
        <v/>
      </c>
      <c r="E774" s="192"/>
      <c r="I774" s="190"/>
      <c r="J774" s="190"/>
    </row>
    <row r="775" spans="1:10">
      <c r="A775" s="200" t="s">
        <v>611</v>
      </c>
      <c r="B775" s="211">
        <v>0</v>
      </c>
      <c r="C775" s="211">
        <v>1</v>
      </c>
      <c r="D775" s="203" t="str">
        <f t="shared" si="12"/>
        <v/>
      </c>
      <c r="E775" s="192"/>
      <c r="I775" s="190"/>
      <c r="J775" s="190"/>
    </row>
    <row r="776" spans="1:10">
      <c r="A776" s="200" t="s">
        <v>612</v>
      </c>
      <c r="B776" s="211">
        <v>130746</v>
      </c>
      <c r="C776" s="211">
        <v>25087</v>
      </c>
      <c r="D776" s="203">
        <f t="shared" si="12"/>
        <v>0.19</v>
      </c>
      <c r="E776" s="192"/>
      <c r="I776" s="190"/>
      <c r="J776" s="190"/>
    </row>
    <row r="777" spans="1:10">
      <c r="A777" s="200" t="s">
        <v>613</v>
      </c>
      <c r="B777" s="211">
        <v>0</v>
      </c>
      <c r="C777" s="211">
        <v>0</v>
      </c>
      <c r="D777" s="203" t="str">
        <f t="shared" si="12"/>
        <v/>
      </c>
      <c r="E777" s="192"/>
      <c r="I777" s="190"/>
      <c r="J777" s="190"/>
    </row>
    <row r="778" spans="1:10">
      <c r="A778" s="200" t="s">
        <v>614</v>
      </c>
      <c r="B778" s="211">
        <v>0</v>
      </c>
      <c r="C778" s="211">
        <v>0</v>
      </c>
      <c r="D778" s="203" t="str">
        <f t="shared" si="12"/>
        <v/>
      </c>
      <c r="E778" s="192"/>
      <c r="I778" s="190"/>
      <c r="J778" s="190"/>
    </row>
    <row r="779" spans="1:10">
      <c r="A779" s="200" t="s">
        <v>615</v>
      </c>
      <c r="B779" s="211">
        <v>0</v>
      </c>
      <c r="C779" s="211">
        <v>0</v>
      </c>
      <c r="D779" s="203" t="str">
        <f t="shared" si="12"/>
        <v/>
      </c>
      <c r="E779" s="192"/>
      <c r="I779" s="190"/>
      <c r="J779" s="190"/>
    </row>
    <row r="780" spans="1:10">
      <c r="A780" s="200" t="s">
        <v>82</v>
      </c>
      <c r="B780" s="211">
        <v>0</v>
      </c>
      <c r="C780" s="211">
        <v>0</v>
      </c>
      <c r="D780" s="203" t="str">
        <f t="shared" si="12"/>
        <v/>
      </c>
      <c r="E780" s="192"/>
      <c r="I780" s="190"/>
      <c r="J780" s="190"/>
    </row>
    <row r="781" spans="1:10">
      <c r="A781" s="200" t="s">
        <v>616</v>
      </c>
      <c r="B781" s="211">
        <v>110</v>
      </c>
      <c r="C781" s="211">
        <v>100</v>
      </c>
      <c r="D781" s="203">
        <f t="shared" si="12"/>
        <v>0.91</v>
      </c>
      <c r="E781" s="192"/>
      <c r="I781" s="190"/>
      <c r="J781" s="190"/>
    </row>
    <row r="782" spans="1:10">
      <c r="A782" s="200" t="s">
        <v>50</v>
      </c>
      <c r="B782" s="211">
        <v>288</v>
      </c>
      <c r="C782" s="211">
        <v>234</v>
      </c>
      <c r="D782" s="203">
        <f t="shared" si="12"/>
        <v>0.81</v>
      </c>
      <c r="E782" s="192"/>
      <c r="I782" s="190"/>
      <c r="J782" s="190"/>
    </row>
    <row r="783" spans="1:10">
      <c r="A783" s="200" t="s">
        <v>617</v>
      </c>
      <c r="B783" s="211">
        <v>5</v>
      </c>
      <c r="C783" s="211">
        <v>13</v>
      </c>
      <c r="D783" s="203">
        <f t="shared" si="12"/>
        <v>2.6</v>
      </c>
      <c r="E783" s="192"/>
      <c r="I783" s="190"/>
      <c r="J783" s="190"/>
    </row>
    <row r="784" spans="1:10">
      <c r="A784" s="200" t="s">
        <v>618</v>
      </c>
      <c r="B784" s="211">
        <v>42093</v>
      </c>
      <c r="C784" s="211">
        <v>34612</v>
      </c>
      <c r="D784" s="203">
        <f t="shared" si="12"/>
        <v>0.82</v>
      </c>
      <c r="E784" s="192"/>
      <c r="I784" s="190"/>
      <c r="J784" s="190"/>
    </row>
    <row r="785" spans="1:10">
      <c r="A785" s="200" t="s">
        <v>619</v>
      </c>
      <c r="B785" s="211">
        <v>2998675</v>
      </c>
      <c r="C785" s="211">
        <v>2630845</v>
      </c>
      <c r="D785" s="203">
        <f t="shared" si="12"/>
        <v>0.88</v>
      </c>
      <c r="E785" s="192"/>
      <c r="I785" s="190"/>
      <c r="J785" s="190"/>
    </row>
    <row r="786" spans="1:10">
      <c r="A786" s="200" t="s">
        <v>620</v>
      </c>
      <c r="B786" s="211">
        <v>576760</v>
      </c>
      <c r="C786" s="211">
        <v>520229</v>
      </c>
      <c r="D786" s="203">
        <f t="shared" si="12"/>
        <v>0.9</v>
      </c>
      <c r="E786" s="192"/>
      <c r="I786" s="190"/>
      <c r="J786" s="190"/>
    </row>
    <row r="787" spans="1:10">
      <c r="A787" s="200" t="s">
        <v>41</v>
      </c>
      <c r="B787" s="211">
        <v>203456</v>
      </c>
      <c r="C787" s="211">
        <v>198567</v>
      </c>
      <c r="D787" s="203">
        <f t="shared" si="12"/>
        <v>0.98</v>
      </c>
      <c r="E787" s="192"/>
      <c r="I787" s="190"/>
      <c r="J787" s="190"/>
    </row>
    <row r="788" spans="1:10">
      <c r="A788" s="200" t="s">
        <v>42</v>
      </c>
      <c r="B788" s="211">
        <v>81689</v>
      </c>
      <c r="C788" s="211">
        <v>19214</v>
      </c>
      <c r="D788" s="203">
        <f t="shared" si="12"/>
        <v>0.24</v>
      </c>
      <c r="E788" s="192"/>
      <c r="I788" s="190"/>
      <c r="J788" s="190"/>
    </row>
    <row r="789" spans="1:10">
      <c r="A789" s="200" t="s">
        <v>43</v>
      </c>
      <c r="B789" s="211">
        <v>10126</v>
      </c>
      <c r="C789" s="211">
        <v>13054</v>
      </c>
      <c r="D789" s="203">
        <f t="shared" si="12"/>
        <v>1.29</v>
      </c>
      <c r="E789" s="192"/>
      <c r="I789" s="190"/>
      <c r="J789" s="190"/>
    </row>
    <row r="790" spans="1:10">
      <c r="A790" s="200" t="s">
        <v>621</v>
      </c>
      <c r="B790" s="211">
        <v>29639</v>
      </c>
      <c r="C790" s="211">
        <v>38255</v>
      </c>
      <c r="D790" s="203">
        <f t="shared" si="12"/>
        <v>1.29</v>
      </c>
      <c r="E790" s="192"/>
      <c r="I790" s="190"/>
      <c r="J790" s="190"/>
    </row>
    <row r="791" spans="1:10">
      <c r="A791" s="200" t="s">
        <v>622</v>
      </c>
      <c r="B791" s="211">
        <v>743</v>
      </c>
      <c r="C791" s="211">
        <v>848</v>
      </c>
      <c r="D791" s="203">
        <f t="shared" si="12"/>
        <v>1.1399999999999999</v>
      </c>
      <c r="E791" s="192"/>
      <c r="I791" s="190"/>
      <c r="J791" s="190"/>
    </row>
    <row r="792" spans="1:10">
      <c r="A792" s="200" t="s">
        <v>623</v>
      </c>
      <c r="B792" s="211">
        <v>25260</v>
      </c>
      <c r="C792" s="211">
        <v>4194</v>
      </c>
      <c r="D792" s="203">
        <f t="shared" si="12"/>
        <v>0.17</v>
      </c>
      <c r="E792" s="192"/>
      <c r="I792" s="190"/>
      <c r="J792" s="190"/>
    </row>
    <row r="793" spans="1:10">
      <c r="A793" s="200" t="s">
        <v>624</v>
      </c>
      <c r="B793" s="211">
        <v>261</v>
      </c>
      <c r="C793" s="211">
        <v>151</v>
      </c>
      <c r="D793" s="203">
        <f t="shared" si="12"/>
        <v>0.57999999999999996</v>
      </c>
      <c r="E793" s="192"/>
      <c r="I793" s="190"/>
      <c r="J793" s="190"/>
    </row>
    <row r="794" spans="1:10">
      <c r="A794" s="200" t="s">
        <v>625</v>
      </c>
      <c r="B794" s="211">
        <v>3791</v>
      </c>
      <c r="C794" s="211">
        <v>2752</v>
      </c>
      <c r="D794" s="203">
        <f t="shared" si="12"/>
        <v>0.73</v>
      </c>
      <c r="E794" s="192"/>
      <c r="I794" s="190"/>
      <c r="J794" s="190"/>
    </row>
    <row r="795" spans="1:10">
      <c r="A795" s="200" t="s">
        <v>626</v>
      </c>
      <c r="B795" s="211">
        <v>3</v>
      </c>
      <c r="C795" s="211">
        <v>1</v>
      </c>
      <c r="D795" s="203">
        <f t="shared" si="12"/>
        <v>0.33</v>
      </c>
      <c r="E795" s="192"/>
      <c r="I795" s="190"/>
      <c r="J795" s="190"/>
    </row>
    <row r="796" spans="1:10">
      <c r="A796" s="200" t="s">
        <v>627</v>
      </c>
      <c r="B796" s="211">
        <v>221792</v>
      </c>
      <c r="C796" s="211">
        <v>243193</v>
      </c>
      <c r="D796" s="203">
        <f t="shared" si="12"/>
        <v>1.1000000000000001</v>
      </c>
      <c r="E796" s="192"/>
      <c r="I796" s="190"/>
      <c r="J796" s="190"/>
    </row>
    <row r="797" spans="1:10">
      <c r="A797" s="200" t="s">
        <v>628</v>
      </c>
      <c r="B797" s="211">
        <v>15158</v>
      </c>
      <c r="C797" s="211">
        <v>18520</v>
      </c>
      <c r="D797" s="203">
        <f t="shared" si="12"/>
        <v>1.22</v>
      </c>
      <c r="E797" s="192"/>
      <c r="I797" s="190"/>
      <c r="J797" s="190"/>
    </row>
    <row r="798" spans="1:10">
      <c r="A798" s="200" t="s">
        <v>629</v>
      </c>
      <c r="B798" s="211">
        <v>1749673</v>
      </c>
      <c r="C798" s="211">
        <v>1326782</v>
      </c>
      <c r="D798" s="203">
        <f t="shared" si="12"/>
        <v>0.76</v>
      </c>
      <c r="E798" s="192"/>
      <c r="I798" s="190"/>
      <c r="J798" s="190"/>
    </row>
    <row r="799" spans="1:10">
      <c r="A799" s="200" t="s">
        <v>630</v>
      </c>
      <c r="B799" s="211">
        <v>224579</v>
      </c>
      <c r="C799" s="211">
        <v>69832</v>
      </c>
      <c r="D799" s="203">
        <f t="shared" si="12"/>
        <v>0.31</v>
      </c>
      <c r="E799" s="192"/>
      <c r="I799" s="190"/>
      <c r="J799" s="190"/>
    </row>
    <row r="800" spans="1:10">
      <c r="A800" s="200" t="s">
        <v>631</v>
      </c>
      <c r="B800" s="211">
        <v>1525094</v>
      </c>
      <c r="C800" s="211">
        <v>1256950</v>
      </c>
      <c r="D800" s="203">
        <f t="shared" si="12"/>
        <v>0.82</v>
      </c>
      <c r="E800" s="192"/>
      <c r="I800" s="190"/>
      <c r="J800" s="190"/>
    </row>
    <row r="801" spans="1:10">
      <c r="A801" s="200" t="s">
        <v>632</v>
      </c>
      <c r="B801" s="211">
        <v>292901</v>
      </c>
      <c r="C801" s="211">
        <v>278685</v>
      </c>
      <c r="D801" s="203">
        <f t="shared" si="12"/>
        <v>0.95</v>
      </c>
      <c r="E801" s="192"/>
      <c r="I801" s="190"/>
      <c r="J801" s="190"/>
    </row>
    <row r="802" spans="1:10">
      <c r="A802" s="200" t="s">
        <v>633</v>
      </c>
      <c r="B802" s="211">
        <v>3155</v>
      </c>
      <c r="C802" s="211">
        <v>3259</v>
      </c>
      <c r="D802" s="203">
        <f t="shared" si="12"/>
        <v>1.03</v>
      </c>
      <c r="E802" s="192"/>
      <c r="I802" s="190"/>
      <c r="J802" s="190"/>
    </row>
    <row r="803" spans="1:10">
      <c r="A803" s="200" t="s">
        <v>634</v>
      </c>
      <c r="B803" s="211">
        <v>361028</v>
      </c>
      <c r="C803" s="211">
        <v>483370</v>
      </c>
      <c r="D803" s="203">
        <f t="shared" si="12"/>
        <v>1.34</v>
      </c>
      <c r="E803" s="192"/>
      <c r="I803" s="190"/>
      <c r="J803" s="190"/>
    </row>
    <row r="804" spans="1:10">
      <c r="A804" s="200" t="s">
        <v>635</v>
      </c>
      <c r="B804" s="211">
        <v>9721604</v>
      </c>
      <c r="C804" s="211">
        <v>5762099</v>
      </c>
      <c r="D804" s="203">
        <f t="shared" si="12"/>
        <v>0.59</v>
      </c>
      <c r="E804" s="192"/>
      <c r="I804" s="190"/>
      <c r="J804" s="190"/>
    </row>
    <row r="805" spans="1:10">
      <c r="A805" s="200" t="s">
        <v>636</v>
      </c>
      <c r="B805" s="211">
        <v>1832679</v>
      </c>
      <c r="C805" s="211">
        <v>1458396</v>
      </c>
      <c r="D805" s="203">
        <f t="shared" si="12"/>
        <v>0.8</v>
      </c>
      <c r="E805" s="192"/>
      <c r="I805" s="190"/>
      <c r="J805" s="190"/>
    </row>
    <row r="806" spans="1:10">
      <c r="A806" s="200" t="s">
        <v>41</v>
      </c>
      <c r="B806" s="211">
        <v>106073</v>
      </c>
      <c r="C806" s="211">
        <v>105847</v>
      </c>
      <c r="D806" s="203">
        <f t="shared" si="12"/>
        <v>1</v>
      </c>
      <c r="E806" s="192"/>
      <c r="I806" s="190"/>
      <c r="J806" s="190"/>
    </row>
    <row r="807" spans="1:10">
      <c r="A807" s="200" t="s">
        <v>42</v>
      </c>
      <c r="B807" s="211">
        <v>8862</v>
      </c>
      <c r="C807" s="211">
        <v>4421</v>
      </c>
      <c r="D807" s="203">
        <f t="shared" si="12"/>
        <v>0.5</v>
      </c>
      <c r="E807" s="192"/>
      <c r="I807" s="190"/>
      <c r="J807" s="190"/>
    </row>
    <row r="808" spans="1:10">
      <c r="A808" s="200" t="s">
        <v>43</v>
      </c>
      <c r="B808" s="211">
        <v>1523</v>
      </c>
      <c r="C808" s="211">
        <v>8004</v>
      </c>
      <c r="D808" s="203">
        <f t="shared" si="12"/>
        <v>5.26</v>
      </c>
      <c r="E808" s="192"/>
      <c r="I808" s="190"/>
      <c r="J808" s="190"/>
    </row>
    <row r="809" spans="1:10">
      <c r="A809" s="200" t="s">
        <v>50</v>
      </c>
      <c r="B809" s="211">
        <v>300624</v>
      </c>
      <c r="C809" s="211">
        <v>250128</v>
      </c>
      <c r="D809" s="203">
        <f t="shared" si="12"/>
        <v>0.83</v>
      </c>
      <c r="E809" s="192"/>
      <c r="I809" s="190"/>
      <c r="J809" s="190"/>
    </row>
    <row r="810" spans="1:10">
      <c r="A810" s="200" t="s">
        <v>637</v>
      </c>
      <c r="B810" s="211">
        <v>405</v>
      </c>
      <c r="C810" s="211">
        <v>540</v>
      </c>
      <c r="D810" s="203">
        <f t="shared" si="12"/>
        <v>1.33</v>
      </c>
      <c r="E810" s="192"/>
      <c r="I810" s="190"/>
      <c r="J810" s="190"/>
    </row>
    <row r="811" spans="1:10">
      <c r="A811" s="200" t="s">
        <v>638</v>
      </c>
      <c r="B811" s="211">
        <v>67168</v>
      </c>
      <c r="C811" s="211">
        <v>47409</v>
      </c>
      <c r="D811" s="203">
        <f t="shared" si="12"/>
        <v>0.71</v>
      </c>
      <c r="E811" s="192"/>
      <c r="I811" s="190"/>
      <c r="J811" s="190"/>
    </row>
    <row r="812" spans="1:10">
      <c r="A812" s="200" t="s">
        <v>639</v>
      </c>
      <c r="B812" s="211">
        <v>54417</v>
      </c>
      <c r="C812" s="211">
        <v>35413</v>
      </c>
      <c r="D812" s="203">
        <f t="shared" si="12"/>
        <v>0.65</v>
      </c>
      <c r="E812" s="192"/>
      <c r="I812" s="190"/>
      <c r="J812" s="190"/>
    </row>
    <row r="813" spans="1:10">
      <c r="A813" s="200" t="s">
        <v>640</v>
      </c>
      <c r="B813" s="211">
        <v>2174</v>
      </c>
      <c r="C813" s="211">
        <v>2240</v>
      </c>
      <c r="D813" s="203">
        <f t="shared" si="12"/>
        <v>1.03</v>
      </c>
      <c r="E813" s="192"/>
      <c r="I813" s="190"/>
      <c r="J813" s="190"/>
    </row>
    <row r="814" spans="1:10">
      <c r="A814" s="200" t="s">
        <v>641</v>
      </c>
      <c r="B814" s="211">
        <v>6001</v>
      </c>
      <c r="C814" s="211">
        <v>4977</v>
      </c>
      <c r="D814" s="203">
        <f t="shared" si="12"/>
        <v>0.83</v>
      </c>
      <c r="E814" s="192"/>
      <c r="I814" s="190"/>
      <c r="J814" s="190"/>
    </row>
    <row r="815" spans="1:10">
      <c r="A815" s="200" t="s">
        <v>642</v>
      </c>
      <c r="B815" s="211">
        <v>2210</v>
      </c>
      <c r="C815" s="211">
        <v>1157</v>
      </c>
      <c r="D815" s="203">
        <f t="shared" si="12"/>
        <v>0.52</v>
      </c>
      <c r="E815" s="192"/>
      <c r="I815" s="190"/>
      <c r="J815" s="190"/>
    </row>
    <row r="816" spans="1:10">
      <c r="A816" s="200" t="s">
        <v>643</v>
      </c>
      <c r="B816" s="211">
        <v>520</v>
      </c>
      <c r="C816" s="211">
        <v>289</v>
      </c>
      <c r="D816" s="203">
        <f t="shared" si="12"/>
        <v>0.56000000000000005</v>
      </c>
      <c r="E816" s="192"/>
      <c r="I816" s="190"/>
      <c r="J816" s="190"/>
    </row>
    <row r="817" spans="1:10">
      <c r="A817" s="200" t="s">
        <v>644</v>
      </c>
      <c r="B817" s="211">
        <v>0</v>
      </c>
      <c r="C817" s="211">
        <v>10</v>
      </c>
      <c r="D817" s="203" t="str">
        <f t="shared" si="12"/>
        <v/>
      </c>
      <c r="E817" s="192"/>
      <c r="I817" s="190"/>
      <c r="J817" s="190"/>
    </row>
    <row r="818" spans="1:10">
      <c r="A818" s="200" t="s">
        <v>645</v>
      </c>
      <c r="B818" s="211">
        <v>13108</v>
      </c>
      <c r="C818" s="211">
        <v>2537</v>
      </c>
      <c r="D818" s="203">
        <f t="shared" si="12"/>
        <v>0.19</v>
      </c>
      <c r="E818" s="192"/>
      <c r="I818" s="190"/>
      <c r="J818" s="190"/>
    </row>
    <row r="819" spans="1:10">
      <c r="A819" s="200" t="s">
        <v>646</v>
      </c>
      <c r="B819" s="211">
        <v>174</v>
      </c>
      <c r="C819" s="211">
        <v>36520</v>
      </c>
      <c r="D819" s="203">
        <f t="shared" si="12"/>
        <v>209.89</v>
      </c>
      <c r="E819" s="192"/>
      <c r="I819" s="190"/>
      <c r="J819" s="190"/>
    </row>
    <row r="820" spans="1:10">
      <c r="A820" s="200" t="s">
        <v>647</v>
      </c>
      <c r="B820" s="211">
        <v>17042</v>
      </c>
      <c r="C820" s="211">
        <v>1954</v>
      </c>
      <c r="D820" s="203">
        <f t="shared" si="12"/>
        <v>0.12</v>
      </c>
      <c r="E820" s="192"/>
      <c r="I820" s="190"/>
      <c r="J820" s="190"/>
    </row>
    <row r="821" spans="1:10">
      <c r="A821" s="200" t="s">
        <v>648</v>
      </c>
      <c r="B821" s="211">
        <v>350272</v>
      </c>
      <c r="C821" s="211">
        <v>42893</v>
      </c>
      <c r="D821" s="203">
        <f t="shared" si="12"/>
        <v>0.12</v>
      </c>
      <c r="E821" s="192"/>
      <c r="I821" s="190"/>
      <c r="J821" s="190"/>
    </row>
    <row r="822" spans="1:10">
      <c r="A822" s="200" t="s">
        <v>649</v>
      </c>
      <c r="B822" s="211">
        <v>13420</v>
      </c>
      <c r="C822" s="211">
        <v>1013</v>
      </c>
      <c r="D822" s="203">
        <f t="shared" si="12"/>
        <v>0.08</v>
      </c>
      <c r="E822" s="192"/>
      <c r="I822" s="190"/>
      <c r="J822" s="190"/>
    </row>
    <row r="823" spans="1:10">
      <c r="A823" s="200" t="s">
        <v>650</v>
      </c>
      <c r="B823" s="211">
        <v>12426</v>
      </c>
      <c r="C823" s="211">
        <v>89</v>
      </c>
      <c r="D823" s="203">
        <f t="shared" si="12"/>
        <v>0.01</v>
      </c>
      <c r="E823" s="192"/>
      <c r="I823" s="190"/>
      <c r="J823" s="190"/>
    </row>
    <row r="824" spans="1:10">
      <c r="A824" s="200" t="s">
        <v>651</v>
      </c>
      <c r="B824" s="211">
        <v>9772</v>
      </c>
      <c r="C824" s="211">
        <v>2859</v>
      </c>
      <c r="D824" s="203">
        <f t="shared" si="12"/>
        <v>0.28999999999999998</v>
      </c>
      <c r="E824" s="192"/>
      <c r="I824" s="190"/>
      <c r="J824" s="190"/>
    </row>
    <row r="825" spans="1:10">
      <c r="A825" s="200" t="s">
        <v>652</v>
      </c>
      <c r="B825" s="211">
        <v>323873</v>
      </c>
      <c r="C825" s="211">
        <v>181365</v>
      </c>
      <c r="D825" s="203">
        <f t="shared" si="12"/>
        <v>0.56000000000000005</v>
      </c>
      <c r="E825" s="192"/>
      <c r="I825" s="190"/>
      <c r="J825" s="190"/>
    </row>
    <row r="826" spans="1:10">
      <c r="A826" s="200" t="s">
        <v>653</v>
      </c>
      <c r="B826" s="211">
        <v>100918</v>
      </c>
      <c r="C826" s="211">
        <v>45675</v>
      </c>
      <c r="D826" s="203">
        <f t="shared" si="12"/>
        <v>0.45</v>
      </c>
      <c r="E826" s="192"/>
      <c r="I826" s="190"/>
      <c r="J826" s="190"/>
    </row>
    <row r="827" spans="1:10">
      <c r="A827" s="200" t="s">
        <v>654</v>
      </c>
      <c r="B827" s="211">
        <v>116</v>
      </c>
      <c r="C827" s="211">
        <v>5</v>
      </c>
      <c r="D827" s="203">
        <f t="shared" si="12"/>
        <v>0.04</v>
      </c>
      <c r="E827" s="192"/>
      <c r="I827" s="190"/>
      <c r="J827" s="190"/>
    </row>
    <row r="828" spans="1:10">
      <c r="A828" s="200" t="s">
        <v>655</v>
      </c>
      <c r="B828" s="211">
        <v>8260</v>
      </c>
      <c r="C828" s="211">
        <v>6904</v>
      </c>
      <c r="D828" s="203">
        <f t="shared" si="12"/>
        <v>0.84</v>
      </c>
      <c r="E828" s="192"/>
      <c r="I828" s="190"/>
      <c r="J828" s="190"/>
    </row>
    <row r="829" spans="1:10">
      <c r="A829" s="200" t="s">
        <v>656</v>
      </c>
      <c r="B829" s="211">
        <v>20916</v>
      </c>
      <c r="C829" s="211">
        <v>76927</v>
      </c>
      <c r="D829" s="203">
        <f t="shared" si="12"/>
        <v>3.68</v>
      </c>
      <c r="E829" s="192"/>
      <c r="I829" s="190"/>
      <c r="J829" s="190"/>
    </row>
    <row r="830" spans="1:10">
      <c r="A830" s="200" t="s">
        <v>657</v>
      </c>
      <c r="B830" s="211">
        <v>412405</v>
      </c>
      <c r="C830" s="211">
        <v>599220</v>
      </c>
      <c r="D830" s="203">
        <f t="shared" si="12"/>
        <v>1.45</v>
      </c>
      <c r="E830" s="192"/>
      <c r="I830" s="190"/>
      <c r="J830" s="190"/>
    </row>
    <row r="831" spans="1:10">
      <c r="A831" s="200" t="s">
        <v>658</v>
      </c>
      <c r="B831" s="211">
        <v>595761</v>
      </c>
      <c r="C831" s="211">
        <v>514576</v>
      </c>
      <c r="D831" s="203">
        <f t="shared" si="12"/>
        <v>0.86</v>
      </c>
      <c r="E831" s="192"/>
      <c r="I831" s="190"/>
      <c r="J831" s="190"/>
    </row>
    <row r="832" spans="1:10">
      <c r="A832" s="200" t="s">
        <v>41</v>
      </c>
      <c r="B832" s="211">
        <v>44265</v>
      </c>
      <c r="C832" s="211">
        <v>35785</v>
      </c>
      <c r="D832" s="203">
        <f t="shared" si="12"/>
        <v>0.81</v>
      </c>
      <c r="E832" s="192"/>
      <c r="I832" s="190"/>
      <c r="J832" s="190"/>
    </row>
    <row r="833" spans="1:10">
      <c r="A833" s="200" t="s">
        <v>42</v>
      </c>
      <c r="B833" s="211">
        <v>1391</v>
      </c>
      <c r="C833" s="211">
        <v>3874</v>
      </c>
      <c r="D833" s="203">
        <f t="shared" si="12"/>
        <v>2.79</v>
      </c>
      <c r="E833" s="192"/>
      <c r="I833" s="190"/>
      <c r="J833" s="190"/>
    </row>
    <row r="834" spans="1:10">
      <c r="A834" s="200" t="s">
        <v>43</v>
      </c>
      <c r="B834" s="211">
        <v>1587</v>
      </c>
      <c r="C834" s="211">
        <v>1212</v>
      </c>
      <c r="D834" s="203">
        <f t="shared" si="12"/>
        <v>0.76</v>
      </c>
      <c r="E834" s="192"/>
      <c r="I834" s="190"/>
      <c r="J834" s="190"/>
    </row>
    <row r="835" spans="1:10">
      <c r="A835" s="200" t="s">
        <v>659</v>
      </c>
      <c r="B835" s="211">
        <v>83303</v>
      </c>
      <c r="C835" s="211">
        <v>81992</v>
      </c>
      <c r="D835" s="203">
        <f t="shared" si="12"/>
        <v>0.98</v>
      </c>
      <c r="E835" s="192"/>
      <c r="I835" s="190"/>
      <c r="J835" s="190"/>
    </row>
    <row r="836" spans="1:10">
      <c r="A836" s="200" t="s">
        <v>660</v>
      </c>
      <c r="B836" s="211">
        <v>71200</v>
      </c>
      <c r="C836" s="211">
        <v>217297</v>
      </c>
      <c r="D836" s="203">
        <f t="shared" si="12"/>
        <v>3.05</v>
      </c>
      <c r="E836" s="192"/>
      <c r="I836" s="190"/>
      <c r="J836" s="190"/>
    </row>
    <row r="837" spans="1:10">
      <c r="A837" s="200" t="s">
        <v>661</v>
      </c>
      <c r="B837" s="211">
        <v>6684</v>
      </c>
      <c r="C837" s="211">
        <v>2778</v>
      </c>
      <c r="D837" s="203">
        <f t="shared" ref="D837:D900" si="13">IF(B837=0,"",ROUND(C837/B837,3))</f>
        <v>0.42</v>
      </c>
      <c r="E837" s="192"/>
      <c r="I837" s="190"/>
      <c r="J837" s="190"/>
    </row>
    <row r="838" spans="1:10">
      <c r="A838" s="200" t="s">
        <v>662</v>
      </c>
      <c r="B838" s="211">
        <v>53503</v>
      </c>
      <c r="C838" s="211">
        <v>2108</v>
      </c>
      <c r="D838" s="203">
        <f t="shared" si="13"/>
        <v>0.04</v>
      </c>
      <c r="E838" s="192"/>
      <c r="I838" s="190"/>
      <c r="J838" s="190"/>
    </row>
    <row r="839" spans="1:10">
      <c r="A839" s="200" t="s">
        <v>663</v>
      </c>
      <c r="B839" s="211">
        <v>99290</v>
      </c>
      <c r="C839" s="211">
        <v>20742</v>
      </c>
      <c r="D839" s="203">
        <f t="shared" si="13"/>
        <v>0.21</v>
      </c>
      <c r="E839" s="192"/>
      <c r="I839" s="190"/>
      <c r="J839" s="190"/>
    </row>
    <row r="840" spans="1:10">
      <c r="A840" s="200" t="s">
        <v>664</v>
      </c>
      <c r="B840" s="211">
        <v>41200</v>
      </c>
      <c r="C840" s="211">
        <v>20802</v>
      </c>
      <c r="D840" s="203">
        <f t="shared" si="13"/>
        <v>0.51</v>
      </c>
      <c r="E840" s="192"/>
      <c r="I840" s="190"/>
      <c r="J840" s="190"/>
    </row>
    <row r="841" spans="1:10">
      <c r="A841" s="200" t="s">
        <v>665</v>
      </c>
      <c r="B841" s="211">
        <v>1163</v>
      </c>
      <c r="C841" s="211">
        <v>1528</v>
      </c>
      <c r="D841" s="203">
        <f t="shared" si="13"/>
        <v>1.31</v>
      </c>
      <c r="E841" s="192"/>
      <c r="I841" s="190"/>
      <c r="J841" s="190"/>
    </row>
    <row r="842" spans="1:10">
      <c r="A842" s="200" t="s">
        <v>666</v>
      </c>
      <c r="B842" s="211">
        <v>10545</v>
      </c>
      <c r="C842" s="211">
        <v>1263</v>
      </c>
      <c r="D842" s="203">
        <f t="shared" si="13"/>
        <v>0.12</v>
      </c>
      <c r="E842" s="192"/>
      <c r="I842" s="190"/>
      <c r="J842" s="190"/>
    </row>
    <row r="843" spans="1:10">
      <c r="A843" s="200" t="s">
        <v>667</v>
      </c>
      <c r="B843" s="211">
        <v>6433</v>
      </c>
      <c r="C843" s="211">
        <v>519</v>
      </c>
      <c r="D843" s="203">
        <f t="shared" si="13"/>
        <v>0.08</v>
      </c>
      <c r="E843" s="192"/>
      <c r="I843" s="190"/>
      <c r="J843" s="190"/>
    </row>
    <row r="844" spans="1:10">
      <c r="A844" s="200" t="s">
        <v>668</v>
      </c>
      <c r="B844" s="211">
        <v>9241</v>
      </c>
      <c r="C844" s="211">
        <v>2785</v>
      </c>
      <c r="D844" s="203">
        <f t="shared" si="13"/>
        <v>0.3</v>
      </c>
      <c r="E844" s="192"/>
      <c r="I844" s="190"/>
      <c r="J844" s="190"/>
    </row>
    <row r="845" spans="1:10">
      <c r="A845" s="200" t="s">
        <v>669</v>
      </c>
      <c r="B845" s="211">
        <v>0</v>
      </c>
      <c r="C845" s="211">
        <v>0</v>
      </c>
      <c r="D845" s="203" t="str">
        <f t="shared" si="13"/>
        <v/>
      </c>
      <c r="E845" s="192"/>
      <c r="I845" s="190"/>
      <c r="J845" s="190"/>
    </row>
    <row r="846" spans="1:10">
      <c r="A846" s="200" t="s">
        <v>670</v>
      </c>
      <c r="B846" s="211">
        <v>3</v>
      </c>
      <c r="C846" s="211">
        <v>190</v>
      </c>
      <c r="D846" s="203">
        <f t="shared" si="13"/>
        <v>63.33</v>
      </c>
      <c r="E846" s="192"/>
      <c r="I846" s="190"/>
      <c r="J846" s="190"/>
    </row>
    <row r="847" spans="1:10">
      <c r="A847" s="200" t="s">
        <v>671</v>
      </c>
      <c r="B847" s="211">
        <v>0</v>
      </c>
      <c r="C847" s="211">
        <v>66</v>
      </c>
      <c r="D847" s="203" t="str">
        <f t="shared" si="13"/>
        <v/>
      </c>
      <c r="E847" s="192"/>
      <c r="I847" s="190"/>
      <c r="J847" s="190"/>
    </row>
    <row r="848" spans="1:10">
      <c r="A848" s="200" t="s">
        <v>672</v>
      </c>
      <c r="B848" s="211">
        <v>48</v>
      </c>
      <c r="C848" s="211">
        <v>143</v>
      </c>
      <c r="D848" s="203">
        <f t="shared" si="13"/>
        <v>2.98</v>
      </c>
      <c r="E848" s="192"/>
      <c r="I848" s="190"/>
      <c r="J848" s="190"/>
    </row>
    <row r="849" spans="1:10">
      <c r="A849" s="200" t="s">
        <v>673</v>
      </c>
      <c r="B849" s="211">
        <v>7125</v>
      </c>
      <c r="C849" s="211">
        <v>900</v>
      </c>
      <c r="D849" s="203">
        <f t="shared" si="13"/>
        <v>0.13</v>
      </c>
      <c r="E849" s="192"/>
      <c r="I849" s="190"/>
      <c r="J849" s="190"/>
    </row>
    <row r="850" spans="1:10">
      <c r="A850" s="200" t="s">
        <v>674</v>
      </c>
      <c r="B850" s="211">
        <v>11</v>
      </c>
      <c r="C850" s="211">
        <v>0</v>
      </c>
      <c r="D850" s="203">
        <f t="shared" si="13"/>
        <v>0</v>
      </c>
      <c r="E850" s="192"/>
      <c r="I850" s="190"/>
      <c r="J850" s="190"/>
    </row>
    <row r="851" spans="1:10">
      <c r="A851" s="200" t="s">
        <v>675</v>
      </c>
      <c r="B851" s="211">
        <v>7794</v>
      </c>
      <c r="C851" s="211">
        <v>1378</v>
      </c>
      <c r="D851" s="203">
        <f t="shared" si="13"/>
        <v>0.18</v>
      </c>
      <c r="E851" s="192"/>
      <c r="I851" s="190"/>
      <c r="J851" s="190"/>
    </row>
    <row r="852" spans="1:10">
      <c r="A852" s="200" t="s">
        <v>676</v>
      </c>
      <c r="B852" s="211">
        <v>0</v>
      </c>
      <c r="C852" s="211">
        <v>103</v>
      </c>
      <c r="D852" s="203" t="str">
        <f t="shared" si="13"/>
        <v/>
      </c>
      <c r="E852" s="192"/>
      <c r="I852" s="190"/>
      <c r="J852" s="190"/>
    </row>
    <row r="853" spans="1:10">
      <c r="A853" s="200" t="s">
        <v>677</v>
      </c>
      <c r="B853" s="211">
        <v>61</v>
      </c>
      <c r="C853" s="211">
        <v>419</v>
      </c>
      <c r="D853" s="203">
        <f t="shared" si="13"/>
        <v>6.87</v>
      </c>
      <c r="E853" s="192"/>
      <c r="I853" s="190"/>
      <c r="J853" s="190"/>
    </row>
    <row r="854" spans="1:10">
      <c r="A854" s="200" t="s">
        <v>643</v>
      </c>
      <c r="B854" s="211">
        <v>181</v>
      </c>
      <c r="C854" s="211">
        <v>308</v>
      </c>
      <c r="D854" s="203">
        <f t="shared" si="13"/>
        <v>1.7</v>
      </c>
      <c r="E854" s="192"/>
      <c r="I854" s="190"/>
      <c r="J854" s="190"/>
    </row>
    <row r="855" spans="1:10">
      <c r="A855" s="200" t="s">
        <v>678</v>
      </c>
      <c r="B855" s="211">
        <v>150733</v>
      </c>
      <c r="C855" s="211">
        <v>118384</v>
      </c>
      <c r="D855" s="203">
        <f t="shared" si="13"/>
        <v>0.79</v>
      </c>
      <c r="E855" s="192"/>
      <c r="I855" s="190"/>
      <c r="J855" s="190"/>
    </row>
    <row r="856" spans="1:10">
      <c r="A856" s="200" t="s">
        <v>679</v>
      </c>
      <c r="B856" s="211">
        <v>1970973</v>
      </c>
      <c r="C856" s="211">
        <v>479117</v>
      </c>
      <c r="D856" s="203">
        <f t="shared" si="13"/>
        <v>0.24</v>
      </c>
      <c r="E856" s="192"/>
      <c r="I856" s="190"/>
      <c r="J856" s="190"/>
    </row>
    <row r="857" spans="1:10">
      <c r="A857" s="200" t="s">
        <v>41</v>
      </c>
      <c r="B857" s="211">
        <v>46192</v>
      </c>
      <c r="C857" s="211">
        <v>40794</v>
      </c>
      <c r="D857" s="203">
        <f t="shared" si="13"/>
        <v>0.88</v>
      </c>
      <c r="E857" s="192"/>
      <c r="I857" s="190"/>
      <c r="J857" s="190"/>
    </row>
    <row r="858" spans="1:10">
      <c r="A858" s="200" t="s">
        <v>42</v>
      </c>
      <c r="B858" s="211">
        <v>3479</v>
      </c>
      <c r="C858" s="211">
        <v>1970</v>
      </c>
      <c r="D858" s="203">
        <f t="shared" si="13"/>
        <v>0.56999999999999995</v>
      </c>
      <c r="E858" s="192"/>
      <c r="I858" s="190"/>
      <c r="J858" s="190"/>
    </row>
    <row r="859" spans="1:10">
      <c r="A859" s="200" t="s">
        <v>43</v>
      </c>
      <c r="B859" s="211">
        <v>3618</v>
      </c>
      <c r="C859" s="211">
        <v>3384</v>
      </c>
      <c r="D859" s="203">
        <f t="shared" si="13"/>
        <v>0.94</v>
      </c>
      <c r="E859" s="192"/>
      <c r="I859" s="190"/>
      <c r="J859" s="190"/>
    </row>
    <row r="860" spans="1:10">
      <c r="A860" s="200" t="s">
        <v>680</v>
      </c>
      <c r="B860" s="211">
        <v>21224</v>
      </c>
      <c r="C860" s="211">
        <v>15401</v>
      </c>
      <c r="D860" s="203">
        <f t="shared" si="13"/>
        <v>0.73</v>
      </c>
      <c r="E860" s="192"/>
      <c r="I860" s="190"/>
      <c r="J860" s="190"/>
    </row>
    <row r="861" spans="1:10">
      <c r="A861" s="200" t="s">
        <v>681</v>
      </c>
      <c r="B861" s="211">
        <v>1266061</v>
      </c>
      <c r="C861" s="211">
        <v>95138</v>
      </c>
      <c r="D861" s="203">
        <f t="shared" si="13"/>
        <v>0.08</v>
      </c>
      <c r="E861" s="192"/>
      <c r="I861" s="190"/>
      <c r="J861" s="190"/>
    </row>
    <row r="862" spans="1:10">
      <c r="A862" s="200" t="s">
        <v>682</v>
      </c>
      <c r="B862" s="211">
        <v>51066</v>
      </c>
      <c r="C862" s="211">
        <v>22149</v>
      </c>
      <c r="D862" s="203">
        <f t="shared" si="13"/>
        <v>0.43</v>
      </c>
      <c r="E862" s="192"/>
      <c r="I862" s="190"/>
      <c r="J862" s="190"/>
    </row>
    <row r="863" spans="1:10">
      <c r="A863" s="200" t="s">
        <v>683</v>
      </c>
      <c r="B863" s="211">
        <v>0</v>
      </c>
      <c r="C863" s="211">
        <v>0</v>
      </c>
      <c r="D863" s="203" t="str">
        <f t="shared" si="13"/>
        <v/>
      </c>
      <c r="E863" s="192"/>
      <c r="I863" s="190"/>
      <c r="J863" s="190"/>
    </row>
    <row r="864" spans="1:10">
      <c r="A864" s="200" t="s">
        <v>684</v>
      </c>
      <c r="B864" s="211">
        <v>6208</v>
      </c>
      <c r="C864" s="211">
        <v>1375</v>
      </c>
      <c r="D864" s="203">
        <f t="shared" si="13"/>
        <v>0.22</v>
      </c>
      <c r="E864" s="192"/>
      <c r="I864" s="190"/>
      <c r="J864" s="190"/>
    </row>
    <row r="865" spans="1:10">
      <c r="A865" s="200" t="s">
        <v>685</v>
      </c>
      <c r="B865" s="211">
        <v>1029</v>
      </c>
      <c r="C865" s="211">
        <v>503</v>
      </c>
      <c r="D865" s="203">
        <f t="shared" si="13"/>
        <v>0.49</v>
      </c>
      <c r="E865" s="192"/>
      <c r="I865" s="190"/>
      <c r="J865" s="190"/>
    </row>
    <row r="866" spans="1:10">
      <c r="A866" s="200" t="s">
        <v>686</v>
      </c>
      <c r="B866" s="211">
        <v>11849</v>
      </c>
      <c r="C866" s="211">
        <v>3779</v>
      </c>
      <c r="D866" s="203">
        <f t="shared" si="13"/>
        <v>0.32</v>
      </c>
      <c r="E866" s="192"/>
      <c r="I866" s="190"/>
      <c r="J866" s="190"/>
    </row>
    <row r="867" spans="1:10">
      <c r="A867" s="200" t="s">
        <v>687</v>
      </c>
      <c r="B867" s="211">
        <v>15774</v>
      </c>
      <c r="C867" s="211">
        <v>27194</v>
      </c>
      <c r="D867" s="203">
        <f t="shared" si="13"/>
        <v>1.72</v>
      </c>
      <c r="E867" s="192"/>
      <c r="I867" s="190"/>
      <c r="J867" s="190"/>
    </row>
    <row r="868" spans="1:10">
      <c r="A868" s="200" t="s">
        <v>688</v>
      </c>
      <c r="B868" s="211">
        <v>548</v>
      </c>
      <c r="C868" s="211">
        <v>358</v>
      </c>
      <c r="D868" s="203">
        <f t="shared" si="13"/>
        <v>0.65</v>
      </c>
      <c r="E868" s="192"/>
      <c r="I868" s="190"/>
      <c r="J868" s="190"/>
    </row>
    <row r="869" spans="1:10">
      <c r="A869" s="200" t="s">
        <v>689</v>
      </c>
      <c r="B869" s="211">
        <v>14497</v>
      </c>
      <c r="C869" s="211">
        <v>9600</v>
      </c>
      <c r="D869" s="203">
        <f t="shared" si="13"/>
        <v>0.66</v>
      </c>
      <c r="E869" s="192"/>
      <c r="I869" s="190"/>
      <c r="J869" s="190"/>
    </row>
    <row r="870" spans="1:10">
      <c r="A870" s="200" t="s">
        <v>690</v>
      </c>
      <c r="B870" s="211">
        <v>24726</v>
      </c>
      <c r="C870" s="211">
        <v>13284</v>
      </c>
      <c r="D870" s="203">
        <f t="shared" si="13"/>
        <v>0.54</v>
      </c>
      <c r="E870" s="192"/>
      <c r="I870" s="190"/>
      <c r="J870" s="190"/>
    </row>
    <row r="871" spans="1:10">
      <c r="A871" s="200" t="s">
        <v>691</v>
      </c>
      <c r="B871" s="211">
        <v>414</v>
      </c>
      <c r="C871" s="211">
        <v>248</v>
      </c>
      <c r="D871" s="203">
        <f t="shared" si="13"/>
        <v>0.6</v>
      </c>
      <c r="E871" s="192"/>
      <c r="I871" s="190"/>
      <c r="J871" s="190"/>
    </row>
    <row r="872" spans="1:10">
      <c r="A872" s="200" t="s">
        <v>692</v>
      </c>
      <c r="B872" s="211">
        <v>105354</v>
      </c>
      <c r="C872" s="211">
        <v>50307</v>
      </c>
      <c r="D872" s="203">
        <f t="shared" si="13"/>
        <v>0.48</v>
      </c>
      <c r="E872" s="192"/>
      <c r="I872" s="190"/>
      <c r="J872" s="190"/>
    </row>
    <row r="873" spans="1:10">
      <c r="A873" s="200" t="s">
        <v>693</v>
      </c>
      <c r="B873" s="211">
        <v>11448</v>
      </c>
      <c r="C873" s="211">
        <v>4148</v>
      </c>
      <c r="D873" s="203">
        <f t="shared" si="13"/>
        <v>0.36</v>
      </c>
      <c r="E873" s="192"/>
      <c r="I873" s="190"/>
      <c r="J873" s="190"/>
    </row>
    <row r="874" spans="1:10">
      <c r="A874" s="200" t="s">
        <v>694</v>
      </c>
      <c r="B874" s="211">
        <v>0</v>
      </c>
      <c r="C874" s="211">
        <v>0</v>
      </c>
      <c r="D874" s="203" t="str">
        <f t="shared" si="13"/>
        <v/>
      </c>
      <c r="E874" s="192"/>
      <c r="I874" s="190"/>
      <c r="J874" s="190"/>
    </row>
    <row r="875" spans="1:10">
      <c r="A875" s="200" t="s">
        <v>695</v>
      </c>
      <c r="B875" s="211">
        <v>70158</v>
      </c>
      <c r="C875" s="211">
        <v>17440</v>
      </c>
      <c r="D875" s="203">
        <f t="shared" si="13"/>
        <v>0.25</v>
      </c>
      <c r="E875" s="192"/>
      <c r="I875" s="190"/>
      <c r="J875" s="190"/>
    </row>
    <row r="876" spans="1:10">
      <c r="A876" s="200" t="s">
        <v>696</v>
      </c>
      <c r="B876" s="211">
        <v>110</v>
      </c>
      <c r="C876" s="211">
        <v>1644</v>
      </c>
      <c r="D876" s="203">
        <f t="shared" si="13"/>
        <v>14.95</v>
      </c>
      <c r="E876" s="192"/>
      <c r="I876" s="190"/>
      <c r="J876" s="190"/>
    </row>
    <row r="877" spans="1:10">
      <c r="A877" s="200" t="s">
        <v>697</v>
      </c>
      <c r="B877" s="211">
        <v>77</v>
      </c>
      <c r="C877" s="211">
        <v>259</v>
      </c>
      <c r="D877" s="203">
        <f t="shared" si="13"/>
        <v>3.36</v>
      </c>
      <c r="E877" s="192"/>
      <c r="I877" s="190"/>
      <c r="J877" s="190"/>
    </row>
    <row r="878" spans="1:10">
      <c r="A878" s="200" t="s">
        <v>671</v>
      </c>
      <c r="B878" s="211">
        <v>480</v>
      </c>
      <c r="C878" s="211">
        <v>335</v>
      </c>
      <c r="D878" s="203">
        <f t="shared" si="13"/>
        <v>0.7</v>
      </c>
      <c r="E878" s="192"/>
      <c r="I878" s="190"/>
      <c r="J878" s="190"/>
    </row>
    <row r="879" spans="1:10">
      <c r="A879" s="200" t="s">
        <v>698</v>
      </c>
      <c r="B879" s="211">
        <v>78</v>
      </c>
      <c r="C879" s="211">
        <v>190</v>
      </c>
      <c r="D879" s="203">
        <f t="shared" si="13"/>
        <v>2.44</v>
      </c>
      <c r="E879" s="192"/>
      <c r="I879" s="190"/>
      <c r="J879" s="190"/>
    </row>
    <row r="880" spans="1:10">
      <c r="A880" s="200" t="s">
        <v>699</v>
      </c>
      <c r="B880" s="211">
        <v>137686</v>
      </c>
      <c r="C880" s="211">
        <v>6615</v>
      </c>
      <c r="D880" s="203">
        <f t="shared" si="13"/>
        <v>0.05</v>
      </c>
      <c r="E880" s="192"/>
      <c r="I880" s="190"/>
      <c r="J880" s="190"/>
    </row>
    <row r="881" spans="1:10">
      <c r="A881" s="200" t="s">
        <v>700</v>
      </c>
      <c r="B881" s="211">
        <v>287</v>
      </c>
      <c r="C881" s="211">
        <v>0</v>
      </c>
      <c r="D881" s="203">
        <f t="shared" si="13"/>
        <v>0</v>
      </c>
      <c r="E881" s="192"/>
      <c r="I881" s="190"/>
      <c r="J881" s="190"/>
    </row>
    <row r="882" spans="1:10">
      <c r="A882" s="200" t="s">
        <v>701</v>
      </c>
      <c r="B882" s="211">
        <v>0</v>
      </c>
      <c r="C882" s="211">
        <v>0</v>
      </c>
      <c r="D882" s="203" t="str">
        <f t="shared" si="13"/>
        <v/>
      </c>
      <c r="E882" s="192"/>
      <c r="I882" s="190"/>
      <c r="J882" s="190"/>
    </row>
    <row r="883" spans="1:10">
      <c r="A883" s="200" t="s">
        <v>702</v>
      </c>
      <c r="B883" s="211">
        <v>178610</v>
      </c>
      <c r="C883" s="211">
        <v>163002</v>
      </c>
      <c r="D883" s="203">
        <f t="shared" si="13"/>
        <v>0.91</v>
      </c>
      <c r="E883" s="192"/>
      <c r="I883" s="190"/>
      <c r="J883" s="190"/>
    </row>
    <row r="884" spans="1:10">
      <c r="A884" s="200" t="s">
        <v>703</v>
      </c>
      <c r="B884" s="211">
        <v>3287541</v>
      </c>
      <c r="C884" s="211">
        <v>1457370</v>
      </c>
      <c r="D884" s="203">
        <f t="shared" si="13"/>
        <v>0.44</v>
      </c>
      <c r="E884" s="192"/>
      <c r="I884" s="190"/>
      <c r="J884" s="190"/>
    </row>
    <row r="885" spans="1:10">
      <c r="A885" s="200" t="s">
        <v>41</v>
      </c>
      <c r="B885" s="211">
        <v>13129</v>
      </c>
      <c r="C885" s="211">
        <v>12832</v>
      </c>
      <c r="D885" s="203">
        <f t="shared" si="13"/>
        <v>0.98</v>
      </c>
      <c r="E885" s="192"/>
      <c r="I885" s="190"/>
      <c r="J885" s="190"/>
    </row>
    <row r="886" spans="1:10">
      <c r="A886" s="200" t="s">
        <v>42</v>
      </c>
      <c r="B886" s="211">
        <v>2182</v>
      </c>
      <c r="C886" s="211">
        <v>1638</v>
      </c>
      <c r="D886" s="203">
        <f t="shared" si="13"/>
        <v>0.75</v>
      </c>
      <c r="E886" s="192"/>
      <c r="I886" s="190"/>
      <c r="J886" s="190"/>
    </row>
    <row r="887" spans="1:10">
      <c r="A887" s="200" t="s">
        <v>43</v>
      </c>
      <c r="B887" s="211">
        <v>1182</v>
      </c>
      <c r="C887" s="211">
        <v>118</v>
      </c>
      <c r="D887" s="203">
        <f t="shared" si="13"/>
        <v>0.1</v>
      </c>
      <c r="E887" s="192"/>
      <c r="I887" s="190"/>
      <c r="J887" s="190"/>
    </row>
    <row r="888" spans="1:10">
      <c r="A888" s="200" t="s">
        <v>704</v>
      </c>
      <c r="B888" s="211">
        <v>1364491</v>
      </c>
      <c r="C888" s="211">
        <v>393719</v>
      </c>
      <c r="D888" s="203">
        <f t="shared" si="13"/>
        <v>0.28999999999999998</v>
      </c>
      <c r="E888" s="192"/>
      <c r="I888" s="190"/>
      <c r="J888" s="190"/>
    </row>
    <row r="889" spans="1:10">
      <c r="A889" s="200" t="s">
        <v>705</v>
      </c>
      <c r="B889" s="211">
        <v>1087607</v>
      </c>
      <c r="C889" s="211">
        <v>609689</v>
      </c>
      <c r="D889" s="203">
        <f t="shared" si="13"/>
        <v>0.56000000000000005</v>
      </c>
      <c r="E889" s="192"/>
      <c r="I889" s="190"/>
      <c r="J889" s="190"/>
    </row>
    <row r="890" spans="1:10">
      <c r="A890" s="200" t="s">
        <v>706</v>
      </c>
      <c r="B890" s="211">
        <v>2490</v>
      </c>
      <c r="C890" s="211">
        <v>1558</v>
      </c>
      <c r="D890" s="203">
        <f t="shared" si="13"/>
        <v>0.63</v>
      </c>
      <c r="E890" s="192"/>
      <c r="I890" s="190"/>
      <c r="J890" s="190"/>
    </row>
    <row r="891" spans="1:10">
      <c r="A891" s="200" t="s">
        <v>707</v>
      </c>
      <c r="B891" s="211">
        <v>18443</v>
      </c>
      <c r="C891" s="211">
        <v>3943</v>
      </c>
      <c r="D891" s="203">
        <f t="shared" si="13"/>
        <v>0.21</v>
      </c>
      <c r="E891" s="192"/>
      <c r="I891" s="190"/>
      <c r="J891" s="190"/>
    </row>
    <row r="892" spans="1:10">
      <c r="A892" s="200" t="s">
        <v>708</v>
      </c>
      <c r="B892" s="211">
        <v>0</v>
      </c>
      <c r="C892" s="211">
        <v>0</v>
      </c>
      <c r="D892" s="203" t="str">
        <f t="shared" si="13"/>
        <v/>
      </c>
      <c r="E892" s="192"/>
      <c r="I892" s="190"/>
      <c r="J892" s="190"/>
    </row>
    <row r="893" spans="1:10">
      <c r="A893" s="200" t="s">
        <v>709</v>
      </c>
      <c r="B893" s="211">
        <v>1034</v>
      </c>
      <c r="C893" s="211">
        <v>873</v>
      </c>
      <c r="D893" s="203">
        <f t="shared" si="13"/>
        <v>0.84</v>
      </c>
      <c r="E893" s="192"/>
      <c r="I893" s="190"/>
      <c r="J893" s="190"/>
    </row>
    <row r="894" spans="1:10">
      <c r="A894" s="200" t="s">
        <v>710</v>
      </c>
      <c r="B894" s="211">
        <v>796983</v>
      </c>
      <c r="C894" s="211">
        <v>433000</v>
      </c>
      <c r="D894" s="203">
        <f t="shared" si="13"/>
        <v>0.54</v>
      </c>
      <c r="E894" s="192"/>
      <c r="I894" s="190"/>
      <c r="J894" s="190"/>
    </row>
    <row r="895" spans="1:10">
      <c r="A895" s="200" t="s">
        <v>711</v>
      </c>
      <c r="B895" s="211">
        <v>197197</v>
      </c>
      <c r="C895" s="211">
        <v>218710</v>
      </c>
      <c r="D895" s="203">
        <f t="shared" si="13"/>
        <v>1.1100000000000001</v>
      </c>
      <c r="E895" s="192"/>
      <c r="I895" s="190"/>
      <c r="J895" s="190"/>
    </row>
    <row r="896" spans="1:10">
      <c r="A896" s="200" t="s">
        <v>712</v>
      </c>
      <c r="B896" s="211">
        <v>65663</v>
      </c>
      <c r="C896" s="211">
        <v>37170</v>
      </c>
      <c r="D896" s="203">
        <f t="shared" si="13"/>
        <v>0.56999999999999995</v>
      </c>
      <c r="E896" s="192"/>
      <c r="I896" s="190"/>
      <c r="J896" s="190"/>
    </row>
    <row r="897" spans="1:10">
      <c r="A897" s="200" t="s">
        <v>713</v>
      </c>
      <c r="B897" s="211">
        <v>4945</v>
      </c>
      <c r="C897" s="211">
        <v>5312</v>
      </c>
      <c r="D897" s="203">
        <f t="shared" si="13"/>
        <v>1.07</v>
      </c>
      <c r="E897" s="192"/>
      <c r="I897" s="190"/>
      <c r="J897" s="190"/>
    </row>
    <row r="898" spans="1:10">
      <c r="A898" s="200" t="s">
        <v>714</v>
      </c>
      <c r="B898" s="211">
        <v>74835</v>
      </c>
      <c r="C898" s="211">
        <v>39957</v>
      </c>
      <c r="D898" s="203">
        <f t="shared" si="13"/>
        <v>0.53</v>
      </c>
      <c r="E898" s="192"/>
      <c r="I898" s="190"/>
      <c r="J898" s="190"/>
    </row>
    <row r="899" spans="1:10">
      <c r="A899" s="200" t="s">
        <v>715</v>
      </c>
      <c r="B899" s="211">
        <v>27282</v>
      </c>
      <c r="C899" s="211">
        <v>19348</v>
      </c>
      <c r="D899" s="203">
        <f t="shared" si="13"/>
        <v>0.71</v>
      </c>
      <c r="E899" s="192"/>
      <c r="I899" s="190"/>
      <c r="J899" s="190"/>
    </row>
    <row r="900" spans="1:10">
      <c r="A900" s="200" t="s">
        <v>716</v>
      </c>
      <c r="B900" s="211">
        <v>4852</v>
      </c>
      <c r="C900" s="211">
        <v>19</v>
      </c>
      <c r="D900" s="203">
        <f t="shared" si="13"/>
        <v>0</v>
      </c>
      <c r="E900" s="192"/>
      <c r="I900" s="190"/>
      <c r="J900" s="190"/>
    </row>
    <row r="901" spans="1:10">
      <c r="A901" s="200" t="s">
        <v>717</v>
      </c>
      <c r="B901" s="211">
        <v>19620</v>
      </c>
      <c r="C901" s="211">
        <v>116904</v>
      </c>
      <c r="D901" s="203">
        <f t="shared" ref="D901:D964" si="14">IF(B901=0,"",ROUND(C901/B901,3))</f>
        <v>5.96</v>
      </c>
      <c r="E901" s="192"/>
      <c r="I901" s="190"/>
      <c r="J901" s="190"/>
    </row>
    <row r="902" spans="1:10">
      <c r="A902" s="200" t="s">
        <v>718</v>
      </c>
      <c r="B902" s="211">
        <v>266698</v>
      </c>
      <c r="C902" s="211">
        <v>195162</v>
      </c>
      <c r="D902" s="203">
        <f t="shared" si="14"/>
        <v>0.73</v>
      </c>
      <c r="E902" s="192"/>
      <c r="I902" s="190"/>
      <c r="J902" s="190"/>
    </row>
    <row r="903" spans="1:10">
      <c r="A903" s="200" t="s">
        <v>719</v>
      </c>
      <c r="B903" s="211">
        <v>406</v>
      </c>
      <c r="C903" s="211">
        <v>2631</v>
      </c>
      <c r="D903" s="203">
        <f t="shared" si="14"/>
        <v>6.48</v>
      </c>
      <c r="E903" s="192"/>
      <c r="I903" s="190"/>
      <c r="J903" s="190"/>
    </row>
    <row r="904" spans="1:10">
      <c r="A904" s="200" t="s">
        <v>720</v>
      </c>
      <c r="B904" s="211">
        <v>231</v>
      </c>
      <c r="C904" s="211">
        <v>0</v>
      </c>
      <c r="D904" s="203">
        <f t="shared" si="14"/>
        <v>0</v>
      </c>
      <c r="E904" s="192"/>
      <c r="I904" s="190"/>
      <c r="J904" s="190"/>
    </row>
    <row r="905" spans="1:10">
      <c r="A905" s="200" t="s">
        <v>721</v>
      </c>
      <c r="B905" s="211">
        <v>238482</v>
      </c>
      <c r="C905" s="211">
        <v>155301</v>
      </c>
      <c r="D905" s="203">
        <f t="shared" si="14"/>
        <v>0.65</v>
      </c>
      <c r="E905" s="192"/>
      <c r="I905" s="190"/>
      <c r="J905" s="190"/>
    </row>
    <row r="906" spans="1:10">
      <c r="A906" s="200" t="s">
        <v>722</v>
      </c>
      <c r="B906" s="211">
        <v>1078</v>
      </c>
      <c r="C906" s="211">
        <v>325</v>
      </c>
      <c r="D906" s="203">
        <f t="shared" si="14"/>
        <v>0.3</v>
      </c>
      <c r="E906" s="192"/>
      <c r="I906" s="190"/>
      <c r="J906" s="190"/>
    </row>
    <row r="907" spans="1:10">
      <c r="A907" s="200" t="s">
        <v>723</v>
      </c>
      <c r="B907" s="211">
        <v>0</v>
      </c>
      <c r="C907" s="211">
        <v>0</v>
      </c>
      <c r="D907" s="203" t="str">
        <f t="shared" si="14"/>
        <v/>
      </c>
      <c r="E907" s="192"/>
      <c r="I907" s="190"/>
      <c r="J907" s="190"/>
    </row>
    <row r="908" spans="1:10">
      <c r="A908" s="200" t="s">
        <v>724</v>
      </c>
      <c r="B908" s="211">
        <v>26501</v>
      </c>
      <c r="C908" s="211">
        <v>36905</v>
      </c>
      <c r="D908" s="203">
        <f t="shared" si="14"/>
        <v>1.39</v>
      </c>
      <c r="E908" s="192"/>
      <c r="I908" s="190"/>
      <c r="J908" s="190"/>
    </row>
    <row r="909" spans="1:10">
      <c r="A909" s="200" t="s">
        <v>725</v>
      </c>
      <c r="B909" s="211">
        <v>970710</v>
      </c>
      <c r="C909" s="211">
        <v>691118</v>
      </c>
      <c r="D909" s="203">
        <f t="shared" si="14"/>
        <v>0.71</v>
      </c>
      <c r="E909" s="192"/>
      <c r="I909" s="190"/>
      <c r="J909" s="190"/>
    </row>
    <row r="910" spans="1:10">
      <c r="A910" s="200" t="s">
        <v>726</v>
      </c>
      <c r="B910" s="211">
        <v>970710</v>
      </c>
      <c r="C910" s="211">
        <v>691118</v>
      </c>
      <c r="D910" s="203">
        <f t="shared" si="14"/>
        <v>0.71</v>
      </c>
      <c r="E910" s="192"/>
      <c r="I910" s="190"/>
      <c r="J910" s="190"/>
    </row>
    <row r="911" spans="1:10">
      <c r="A911" s="200" t="s">
        <v>727</v>
      </c>
      <c r="B911" s="211">
        <v>0</v>
      </c>
      <c r="C911" s="211">
        <v>0</v>
      </c>
      <c r="D911" s="203" t="str">
        <f t="shared" si="14"/>
        <v/>
      </c>
      <c r="E911" s="192"/>
      <c r="I911" s="190"/>
      <c r="J911" s="190"/>
    </row>
    <row r="912" spans="1:10">
      <c r="A912" s="200" t="s">
        <v>728</v>
      </c>
      <c r="B912" s="211">
        <v>600045</v>
      </c>
      <c r="C912" s="211">
        <v>747650</v>
      </c>
      <c r="D912" s="203">
        <f t="shared" si="14"/>
        <v>1.25</v>
      </c>
      <c r="E912" s="192"/>
      <c r="I912" s="190"/>
      <c r="J912" s="190"/>
    </row>
    <row r="913" spans="1:10">
      <c r="A913" s="200" t="s">
        <v>729</v>
      </c>
      <c r="B913" s="211">
        <v>0</v>
      </c>
      <c r="C913" s="211">
        <v>0</v>
      </c>
      <c r="D913" s="203" t="str">
        <f t="shared" si="14"/>
        <v/>
      </c>
      <c r="E913" s="192"/>
      <c r="I913" s="190"/>
      <c r="J913" s="190"/>
    </row>
    <row r="914" spans="1:10">
      <c r="A914" s="200" t="s">
        <v>730</v>
      </c>
      <c r="B914" s="211">
        <v>600045</v>
      </c>
      <c r="C914" s="211">
        <v>747650</v>
      </c>
      <c r="D914" s="203">
        <f t="shared" si="14"/>
        <v>1.25</v>
      </c>
      <c r="E914" s="192"/>
      <c r="I914" s="190"/>
      <c r="J914" s="190"/>
    </row>
    <row r="915" spans="1:10">
      <c r="A915" s="200" t="s">
        <v>731</v>
      </c>
      <c r="B915" s="211">
        <v>3140816</v>
      </c>
      <c r="C915" s="211">
        <v>2263215</v>
      </c>
      <c r="D915" s="203">
        <f t="shared" si="14"/>
        <v>0.72</v>
      </c>
      <c r="E915" s="192"/>
      <c r="I915" s="190"/>
      <c r="J915" s="190"/>
    </row>
    <row r="916" spans="1:10">
      <c r="A916" s="200" t="s">
        <v>732</v>
      </c>
      <c r="B916" s="211">
        <v>802006</v>
      </c>
      <c r="C916" s="211">
        <v>597287</v>
      </c>
      <c r="D916" s="203">
        <f t="shared" si="14"/>
        <v>0.75</v>
      </c>
      <c r="E916" s="192"/>
      <c r="I916" s="190"/>
      <c r="J916" s="190"/>
    </row>
    <row r="917" spans="1:10">
      <c r="A917" s="200" t="s">
        <v>41</v>
      </c>
      <c r="B917" s="211">
        <v>73606</v>
      </c>
      <c r="C917" s="211">
        <v>68230</v>
      </c>
      <c r="D917" s="203">
        <f t="shared" si="14"/>
        <v>0.93</v>
      </c>
      <c r="E917" s="192"/>
      <c r="I917" s="190"/>
      <c r="J917" s="190"/>
    </row>
    <row r="918" spans="1:10">
      <c r="A918" s="200" t="s">
        <v>42</v>
      </c>
      <c r="B918" s="211">
        <v>10724</v>
      </c>
      <c r="C918" s="211">
        <v>4599</v>
      </c>
      <c r="D918" s="203">
        <f t="shared" si="14"/>
        <v>0.43</v>
      </c>
      <c r="E918" s="192"/>
      <c r="I918" s="190"/>
      <c r="J918" s="190"/>
    </row>
    <row r="919" spans="1:10">
      <c r="A919" s="200" t="s">
        <v>43</v>
      </c>
      <c r="B919" s="211">
        <v>963</v>
      </c>
      <c r="C919" s="211">
        <v>926</v>
      </c>
      <c r="D919" s="203">
        <f t="shared" si="14"/>
        <v>0.96</v>
      </c>
      <c r="E919" s="192"/>
      <c r="I919" s="190"/>
      <c r="J919" s="190"/>
    </row>
    <row r="920" spans="1:10">
      <c r="A920" s="200" t="s">
        <v>733</v>
      </c>
      <c r="B920" s="211">
        <v>303347</v>
      </c>
      <c r="C920" s="211">
        <v>50567</v>
      </c>
      <c r="D920" s="203">
        <f t="shared" si="14"/>
        <v>0.17</v>
      </c>
      <c r="E920" s="192"/>
      <c r="I920" s="190"/>
      <c r="J920" s="190"/>
    </row>
    <row r="921" spans="1:10">
      <c r="A921" s="200" t="s">
        <v>734</v>
      </c>
      <c r="B921" s="211">
        <v>311523</v>
      </c>
      <c r="C921" s="211">
        <v>293694</v>
      </c>
      <c r="D921" s="203">
        <f t="shared" si="14"/>
        <v>0.94</v>
      </c>
      <c r="E921" s="192"/>
      <c r="I921" s="190"/>
      <c r="J921" s="190"/>
    </row>
    <row r="922" spans="1:10">
      <c r="A922" s="200" t="s">
        <v>735</v>
      </c>
      <c r="B922" s="211">
        <v>2973</v>
      </c>
      <c r="C922" s="211">
        <v>2312</v>
      </c>
      <c r="D922" s="203">
        <f t="shared" si="14"/>
        <v>0.78</v>
      </c>
      <c r="E922" s="192"/>
      <c r="I922" s="190"/>
      <c r="J922" s="190"/>
    </row>
    <row r="923" spans="1:10">
      <c r="A923" s="200" t="s">
        <v>736</v>
      </c>
      <c r="B923" s="211">
        <v>91</v>
      </c>
      <c r="C923" s="211">
        <v>30</v>
      </c>
      <c r="D923" s="203">
        <f t="shared" si="14"/>
        <v>0.33</v>
      </c>
      <c r="E923" s="192"/>
      <c r="I923" s="190"/>
      <c r="J923" s="190"/>
    </row>
    <row r="924" spans="1:10">
      <c r="A924" s="200" t="s">
        <v>737</v>
      </c>
      <c r="B924" s="211">
        <v>7738</v>
      </c>
      <c r="C924" s="211">
        <v>66067</v>
      </c>
      <c r="D924" s="203">
        <f t="shared" si="14"/>
        <v>8.5399999999999991</v>
      </c>
      <c r="E924" s="192"/>
      <c r="I924" s="190"/>
      <c r="J924" s="190"/>
    </row>
    <row r="925" spans="1:10">
      <c r="A925" s="200" t="s">
        <v>738</v>
      </c>
      <c r="B925" s="211">
        <v>16019</v>
      </c>
      <c r="C925" s="211">
        <v>12350</v>
      </c>
      <c r="D925" s="203">
        <f t="shared" si="14"/>
        <v>0.77</v>
      </c>
      <c r="E925" s="192"/>
      <c r="I925" s="190"/>
      <c r="J925" s="190"/>
    </row>
    <row r="926" spans="1:10">
      <c r="A926" s="200" t="s">
        <v>739</v>
      </c>
      <c r="B926" s="211">
        <v>0</v>
      </c>
      <c r="C926" s="211">
        <v>0</v>
      </c>
      <c r="D926" s="203" t="str">
        <f t="shared" si="14"/>
        <v/>
      </c>
      <c r="E926" s="192"/>
      <c r="I926" s="190"/>
      <c r="J926" s="190"/>
    </row>
    <row r="927" spans="1:10">
      <c r="A927" s="200" t="s">
        <v>740</v>
      </c>
      <c r="B927" s="211">
        <v>0</v>
      </c>
      <c r="C927" s="211">
        <v>0</v>
      </c>
      <c r="D927" s="203" t="str">
        <f t="shared" si="14"/>
        <v/>
      </c>
      <c r="E927" s="192"/>
      <c r="I927" s="190"/>
      <c r="J927" s="190"/>
    </row>
    <row r="928" spans="1:10">
      <c r="A928" s="200" t="s">
        <v>741</v>
      </c>
      <c r="B928" s="211">
        <v>0</v>
      </c>
      <c r="C928" s="211">
        <v>0</v>
      </c>
      <c r="D928" s="203" t="str">
        <f t="shared" si="14"/>
        <v/>
      </c>
      <c r="E928" s="192"/>
      <c r="I928" s="190"/>
      <c r="J928" s="190"/>
    </row>
    <row r="929" spans="1:10">
      <c r="A929" s="200" t="s">
        <v>742</v>
      </c>
      <c r="B929" s="211">
        <v>0</v>
      </c>
      <c r="C929" s="211">
        <v>0</v>
      </c>
      <c r="D929" s="203" t="str">
        <f t="shared" si="14"/>
        <v/>
      </c>
      <c r="E929" s="192"/>
      <c r="I929" s="190"/>
      <c r="J929" s="190"/>
    </row>
    <row r="930" spans="1:10">
      <c r="A930" s="200" t="s">
        <v>743</v>
      </c>
      <c r="B930" s="211">
        <v>0</v>
      </c>
      <c r="C930" s="211">
        <v>0</v>
      </c>
      <c r="D930" s="203" t="str">
        <f t="shared" si="14"/>
        <v/>
      </c>
      <c r="E930" s="192"/>
      <c r="I930" s="190"/>
      <c r="J930" s="190"/>
    </row>
    <row r="931" spans="1:10">
      <c r="A931" s="200" t="s">
        <v>744</v>
      </c>
      <c r="B931" s="211">
        <v>0</v>
      </c>
      <c r="C931" s="211">
        <v>0</v>
      </c>
      <c r="D931" s="203" t="str">
        <f t="shared" si="14"/>
        <v/>
      </c>
      <c r="E931" s="192"/>
      <c r="I931" s="190"/>
      <c r="J931" s="190"/>
    </row>
    <row r="932" spans="1:10">
      <c r="A932" s="200" t="s">
        <v>745</v>
      </c>
      <c r="B932" s="211">
        <v>0</v>
      </c>
      <c r="C932" s="211">
        <v>0</v>
      </c>
      <c r="D932" s="203" t="str">
        <f t="shared" si="14"/>
        <v/>
      </c>
      <c r="E932" s="192"/>
      <c r="I932" s="190"/>
      <c r="J932" s="190"/>
    </row>
    <row r="933" spans="1:10">
      <c r="A933" s="200" t="s">
        <v>746</v>
      </c>
      <c r="B933" s="211">
        <v>0</v>
      </c>
      <c r="C933" s="211">
        <v>0</v>
      </c>
      <c r="D933" s="203" t="str">
        <f t="shared" si="14"/>
        <v/>
      </c>
      <c r="E933" s="192"/>
      <c r="I933" s="190"/>
      <c r="J933" s="190"/>
    </row>
    <row r="934" spans="1:10">
      <c r="A934" s="200" t="s">
        <v>747</v>
      </c>
      <c r="B934" s="211">
        <v>0</v>
      </c>
      <c r="C934" s="211">
        <v>0</v>
      </c>
      <c r="D934" s="203" t="str">
        <f t="shared" si="14"/>
        <v/>
      </c>
      <c r="E934" s="192"/>
      <c r="I934" s="190"/>
      <c r="J934" s="190"/>
    </row>
    <row r="935" spans="1:10">
      <c r="A935" s="200" t="s">
        <v>748</v>
      </c>
      <c r="B935" s="211">
        <v>0</v>
      </c>
      <c r="C935" s="211">
        <v>0</v>
      </c>
      <c r="D935" s="203" t="str">
        <f t="shared" si="14"/>
        <v/>
      </c>
      <c r="E935" s="192"/>
      <c r="I935" s="190"/>
      <c r="J935" s="190"/>
    </row>
    <row r="936" spans="1:10">
      <c r="A936" s="200" t="s">
        <v>749</v>
      </c>
      <c r="B936" s="211">
        <v>1888</v>
      </c>
      <c r="C936" s="211">
        <v>0</v>
      </c>
      <c r="D936" s="203">
        <f t="shared" si="14"/>
        <v>0</v>
      </c>
      <c r="E936" s="192"/>
      <c r="I936" s="190"/>
      <c r="J936" s="190"/>
    </row>
    <row r="937" spans="1:10">
      <c r="A937" s="200" t="s">
        <v>750</v>
      </c>
      <c r="B937" s="211">
        <v>0</v>
      </c>
      <c r="C937" s="211">
        <v>0</v>
      </c>
      <c r="D937" s="203" t="str">
        <f t="shared" si="14"/>
        <v/>
      </c>
      <c r="E937" s="192"/>
      <c r="I937" s="190"/>
      <c r="J937" s="190"/>
    </row>
    <row r="938" spans="1:10">
      <c r="A938" s="200" t="s">
        <v>751</v>
      </c>
      <c r="B938" s="211">
        <v>73134</v>
      </c>
      <c r="C938" s="211">
        <v>98512</v>
      </c>
      <c r="D938" s="203">
        <f t="shared" si="14"/>
        <v>1.35</v>
      </c>
      <c r="E938" s="192"/>
      <c r="I938" s="190"/>
      <c r="J938" s="190"/>
    </row>
    <row r="939" spans="1:10">
      <c r="A939" s="200" t="s">
        <v>752</v>
      </c>
      <c r="B939" s="211">
        <v>155452</v>
      </c>
      <c r="C939" s="211">
        <v>13913</v>
      </c>
      <c r="D939" s="203">
        <f t="shared" si="14"/>
        <v>0.09</v>
      </c>
      <c r="E939" s="192"/>
      <c r="I939" s="190"/>
      <c r="J939" s="190"/>
    </row>
    <row r="940" spans="1:10">
      <c r="A940" s="200" t="s">
        <v>41</v>
      </c>
      <c r="B940" s="211">
        <v>0</v>
      </c>
      <c r="C940" s="211">
        <v>0</v>
      </c>
      <c r="D940" s="203" t="str">
        <f t="shared" si="14"/>
        <v/>
      </c>
      <c r="E940" s="192"/>
      <c r="I940" s="190"/>
      <c r="J940" s="190"/>
    </row>
    <row r="941" spans="1:10">
      <c r="A941" s="200" t="s">
        <v>42</v>
      </c>
      <c r="B941" s="211">
        <v>0</v>
      </c>
      <c r="C941" s="211">
        <v>0</v>
      </c>
      <c r="D941" s="203" t="str">
        <f t="shared" si="14"/>
        <v/>
      </c>
      <c r="E941" s="192"/>
      <c r="I941" s="190"/>
      <c r="J941" s="190"/>
    </row>
    <row r="942" spans="1:10">
      <c r="A942" s="200" t="s">
        <v>43</v>
      </c>
      <c r="B942" s="211">
        <v>0</v>
      </c>
      <c r="C942" s="211">
        <v>0</v>
      </c>
      <c r="D942" s="203" t="str">
        <f t="shared" si="14"/>
        <v/>
      </c>
      <c r="E942" s="192"/>
      <c r="I942" s="190"/>
      <c r="J942" s="190"/>
    </row>
    <row r="943" spans="1:10">
      <c r="A943" s="200" t="s">
        <v>753</v>
      </c>
      <c r="B943" s="211">
        <v>124550</v>
      </c>
      <c r="C943" s="211">
        <v>1663</v>
      </c>
      <c r="D943" s="203">
        <f t="shared" si="14"/>
        <v>0.01</v>
      </c>
      <c r="E943" s="192"/>
      <c r="I943" s="190"/>
      <c r="J943" s="190"/>
    </row>
    <row r="944" spans="1:10">
      <c r="A944" s="200" t="s">
        <v>754</v>
      </c>
      <c r="B944" s="211">
        <v>0</v>
      </c>
      <c r="C944" s="211">
        <v>0</v>
      </c>
      <c r="D944" s="203" t="str">
        <f t="shared" si="14"/>
        <v/>
      </c>
      <c r="E944" s="192"/>
      <c r="I944" s="190"/>
      <c r="J944" s="190"/>
    </row>
    <row r="945" spans="1:10">
      <c r="A945" s="200" t="s">
        <v>755</v>
      </c>
      <c r="B945" s="211">
        <v>6170</v>
      </c>
      <c r="C945" s="211">
        <v>5920</v>
      </c>
      <c r="D945" s="203">
        <f t="shared" si="14"/>
        <v>0.96</v>
      </c>
      <c r="E945" s="192"/>
      <c r="I945" s="190"/>
      <c r="J945" s="190"/>
    </row>
    <row r="946" spans="1:10">
      <c r="A946" s="200" t="s">
        <v>756</v>
      </c>
      <c r="B946" s="211">
        <v>0</v>
      </c>
      <c r="C946" s="211">
        <v>0</v>
      </c>
      <c r="D946" s="203" t="str">
        <f t="shared" si="14"/>
        <v/>
      </c>
      <c r="E946" s="192"/>
      <c r="I946" s="190"/>
      <c r="J946" s="190"/>
    </row>
    <row r="947" spans="1:10">
      <c r="A947" s="200" t="s">
        <v>757</v>
      </c>
      <c r="B947" s="211">
        <v>0</v>
      </c>
      <c r="C947" s="211">
        <v>0</v>
      </c>
      <c r="D947" s="203" t="str">
        <f t="shared" si="14"/>
        <v/>
      </c>
      <c r="E947" s="192"/>
      <c r="I947" s="190"/>
      <c r="J947" s="190"/>
    </row>
    <row r="948" spans="1:10">
      <c r="A948" s="200" t="s">
        <v>758</v>
      </c>
      <c r="B948" s="211">
        <v>24732</v>
      </c>
      <c r="C948" s="211">
        <v>6330</v>
      </c>
      <c r="D948" s="203">
        <f t="shared" si="14"/>
        <v>0.26</v>
      </c>
      <c r="E948" s="192"/>
      <c r="I948" s="190"/>
      <c r="J948" s="190"/>
    </row>
    <row r="949" spans="1:10">
      <c r="A949" s="200" t="s">
        <v>759</v>
      </c>
      <c r="B949" s="211">
        <v>273078</v>
      </c>
      <c r="C949" s="211">
        <v>58799</v>
      </c>
      <c r="D949" s="203">
        <f t="shared" si="14"/>
        <v>0.22</v>
      </c>
      <c r="E949" s="192"/>
      <c r="I949" s="190"/>
      <c r="J949" s="190"/>
    </row>
    <row r="950" spans="1:10">
      <c r="A950" s="200" t="s">
        <v>41</v>
      </c>
      <c r="B950" s="211">
        <v>10</v>
      </c>
      <c r="C950" s="211">
        <v>0</v>
      </c>
      <c r="D950" s="203">
        <f t="shared" si="14"/>
        <v>0</v>
      </c>
      <c r="E950" s="192"/>
      <c r="I950" s="190"/>
      <c r="J950" s="190"/>
    </row>
    <row r="951" spans="1:10">
      <c r="A951" s="200" t="s">
        <v>42</v>
      </c>
      <c r="B951" s="211">
        <v>25</v>
      </c>
      <c r="C951" s="211">
        <v>0</v>
      </c>
      <c r="D951" s="203">
        <f t="shared" si="14"/>
        <v>0</v>
      </c>
      <c r="E951" s="192"/>
      <c r="I951" s="190"/>
      <c r="J951" s="190"/>
    </row>
    <row r="952" spans="1:10">
      <c r="A952" s="200" t="s">
        <v>43</v>
      </c>
      <c r="B952" s="211">
        <v>0</v>
      </c>
      <c r="C952" s="211">
        <v>0</v>
      </c>
      <c r="D952" s="203" t="str">
        <f t="shared" si="14"/>
        <v/>
      </c>
      <c r="E952" s="192"/>
      <c r="I952" s="190"/>
      <c r="J952" s="190"/>
    </row>
    <row r="953" spans="1:10">
      <c r="A953" s="200" t="s">
        <v>760</v>
      </c>
      <c r="B953" s="211">
        <v>189710</v>
      </c>
      <c r="C953" s="211">
        <v>9769</v>
      </c>
      <c r="D953" s="203">
        <f t="shared" si="14"/>
        <v>0.05</v>
      </c>
      <c r="E953" s="192"/>
      <c r="I953" s="190"/>
      <c r="J953" s="190"/>
    </row>
    <row r="954" spans="1:10">
      <c r="A954" s="200" t="s">
        <v>761</v>
      </c>
      <c r="B954" s="211">
        <v>0</v>
      </c>
      <c r="C954" s="211">
        <v>0</v>
      </c>
      <c r="D954" s="203" t="str">
        <f t="shared" si="14"/>
        <v/>
      </c>
      <c r="E954" s="192"/>
      <c r="I954" s="190"/>
      <c r="J954" s="190"/>
    </row>
    <row r="955" spans="1:10">
      <c r="A955" s="200" t="s">
        <v>762</v>
      </c>
      <c r="B955" s="211">
        <v>0</v>
      </c>
      <c r="C955" s="211">
        <v>0</v>
      </c>
      <c r="D955" s="203" t="str">
        <f t="shared" si="14"/>
        <v/>
      </c>
      <c r="E955" s="192"/>
      <c r="I955" s="190"/>
      <c r="J955" s="190"/>
    </row>
    <row r="956" spans="1:10">
      <c r="A956" s="200" t="s">
        <v>763</v>
      </c>
      <c r="B956" s="211">
        <v>1030</v>
      </c>
      <c r="C956" s="211">
        <v>30</v>
      </c>
      <c r="D956" s="203">
        <f t="shared" si="14"/>
        <v>0.03</v>
      </c>
      <c r="E956" s="192"/>
      <c r="I956" s="190"/>
      <c r="J956" s="190"/>
    </row>
    <row r="957" spans="1:10">
      <c r="A957" s="200" t="s">
        <v>764</v>
      </c>
      <c r="B957" s="211">
        <v>0</v>
      </c>
      <c r="C957" s="211">
        <v>5000</v>
      </c>
      <c r="D957" s="203" t="str">
        <f t="shared" si="14"/>
        <v/>
      </c>
      <c r="E957" s="192"/>
      <c r="I957" s="190"/>
      <c r="J957" s="190"/>
    </row>
    <row r="958" spans="1:10">
      <c r="A958" s="200" t="s">
        <v>765</v>
      </c>
      <c r="B958" s="211">
        <v>82303</v>
      </c>
      <c r="C958" s="211">
        <v>44000</v>
      </c>
      <c r="D958" s="203">
        <f t="shared" si="14"/>
        <v>0.54</v>
      </c>
      <c r="E958" s="192"/>
      <c r="I958" s="190"/>
      <c r="J958" s="190"/>
    </row>
    <row r="959" spans="1:10">
      <c r="A959" s="200" t="s">
        <v>766</v>
      </c>
      <c r="B959" s="211">
        <v>75803</v>
      </c>
      <c r="C959" s="211">
        <v>61151</v>
      </c>
      <c r="D959" s="203">
        <f t="shared" si="14"/>
        <v>0.81</v>
      </c>
      <c r="E959" s="192"/>
      <c r="I959" s="190"/>
      <c r="J959" s="190"/>
    </row>
    <row r="960" spans="1:10">
      <c r="A960" s="200" t="s">
        <v>767</v>
      </c>
      <c r="B960" s="211">
        <v>18707</v>
      </c>
      <c r="C960" s="211">
        <v>5194</v>
      </c>
      <c r="D960" s="203">
        <f t="shared" si="14"/>
        <v>0.28000000000000003</v>
      </c>
      <c r="E960" s="192"/>
      <c r="I960" s="190"/>
      <c r="J960" s="190"/>
    </row>
    <row r="961" spans="1:10">
      <c r="A961" s="200" t="s">
        <v>768</v>
      </c>
      <c r="B961" s="211">
        <v>51134</v>
      </c>
      <c r="C961" s="211">
        <v>36594</v>
      </c>
      <c r="D961" s="203">
        <f t="shared" si="14"/>
        <v>0.72</v>
      </c>
      <c r="E961" s="192"/>
      <c r="I961" s="190"/>
      <c r="J961" s="190"/>
    </row>
    <row r="962" spans="1:10">
      <c r="A962" s="200" t="s">
        <v>769</v>
      </c>
      <c r="B962" s="211">
        <v>0</v>
      </c>
      <c r="C962" s="211">
        <v>603</v>
      </c>
      <c r="D962" s="203" t="str">
        <f t="shared" si="14"/>
        <v/>
      </c>
      <c r="E962" s="192"/>
      <c r="I962" s="190"/>
      <c r="J962" s="190"/>
    </row>
    <row r="963" spans="1:10">
      <c r="A963" s="200" t="s">
        <v>770</v>
      </c>
      <c r="B963" s="211">
        <v>5962</v>
      </c>
      <c r="C963" s="211">
        <v>18760</v>
      </c>
      <c r="D963" s="203">
        <f t="shared" si="14"/>
        <v>3.15</v>
      </c>
      <c r="E963" s="192"/>
      <c r="I963" s="190"/>
      <c r="J963" s="190"/>
    </row>
    <row r="964" spans="1:10">
      <c r="A964" s="200" t="s">
        <v>771</v>
      </c>
      <c r="B964" s="211">
        <v>389</v>
      </c>
      <c r="C964" s="211">
        <v>299</v>
      </c>
      <c r="D964" s="203">
        <f t="shared" si="14"/>
        <v>0.77</v>
      </c>
      <c r="E964" s="192"/>
      <c r="I964" s="190"/>
      <c r="J964" s="190"/>
    </row>
    <row r="965" spans="1:10">
      <c r="A965" s="200" t="s">
        <v>41</v>
      </c>
      <c r="B965" s="211">
        <v>35</v>
      </c>
      <c r="C965" s="211">
        <v>2</v>
      </c>
      <c r="D965" s="203">
        <f t="shared" ref="D965:D1028" si="15">IF(B965=0,"",ROUND(C965/B965,3))</f>
        <v>0.06</v>
      </c>
      <c r="E965" s="192"/>
      <c r="I965" s="190"/>
      <c r="J965" s="190"/>
    </row>
    <row r="966" spans="1:10">
      <c r="A966" s="200" t="s">
        <v>42</v>
      </c>
      <c r="B966" s="211">
        <v>8</v>
      </c>
      <c r="C966" s="211">
        <v>0</v>
      </c>
      <c r="D966" s="203">
        <f t="shared" si="15"/>
        <v>0</v>
      </c>
      <c r="E966" s="192"/>
      <c r="I966" s="190"/>
      <c r="J966" s="190"/>
    </row>
    <row r="967" spans="1:10">
      <c r="A967" s="200" t="s">
        <v>43</v>
      </c>
      <c r="B967" s="211">
        <v>0</v>
      </c>
      <c r="C967" s="211">
        <v>0</v>
      </c>
      <c r="D967" s="203" t="str">
        <f t="shared" si="15"/>
        <v/>
      </c>
      <c r="E967" s="192"/>
      <c r="I967" s="190"/>
      <c r="J967" s="190"/>
    </row>
    <row r="968" spans="1:10">
      <c r="A968" s="200" t="s">
        <v>757</v>
      </c>
      <c r="B968" s="211">
        <v>69</v>
      </c>
      <c r="C968" s="211">
        <v>75</v>
      </c>
      <c r="D968" s="203">
        <f t="shared" si="15"/>
        <v>1.0900000000000001</v>
      </c>
      <c r="E968" s="192"/>
      <c r="I968" s="190"/>
      <c r="J968" s="190"/>
    </row>
    <row r="969" spans="1:10">
      <c r="A969" s="200" t="s">
        <v>772</v>
      </c>
      <c r="B969" s="211">
        <v>0</v>
      </c>
      <c r="C969" s="211">
        <v>0</v>
      </c>
      <c r="D969" s="203" t="str">
        <f t="shared" si="15"/>
        <v/>
      </c>
      <c r="E969" s="192"/>
      <c r="I969" s="190"/>
      <c r="J969" s="190"/>
    </row>
    <row r="970" spans="1:10">
      <c r="A970" s="200" t="s">
        <v>773</v>
      </c>
      <c r="B970" s="211">
        <v>277</v>
      </c>
      <c r="C970" s="211">
        <v>222</v>
      </c>
      <c r="D970" s="203">
        <f t="shared" si="15"/>
        <v>0.8</v>
      </c>
      <c r="E970" s="192"/>
      <c r="I970" s="190"/>
      <c r="J970" s="190"/>
    </row>
    <row r="971" spans="1:10">
      <c r="A971" s="200" t="s">
        <v>774</v>
      </c>
      <c r="B971" s="211">
        <v>1741234</v>
      </c>
      <c r="C971" s="211">
        <v>1255773</v>
      </c>
      <c r="D971" s="203">
        <f t="shared" si="15"/>
        <v>0.72</v>
      </c>
      <c r="E971" s="192"/>
      <c r="I971" s="190"/>
      <c r="J971" s="190"/>
    </row>
    <row r="972" spans="1:10">
      <c r="A972" s="200" t="s">
        <v>775</v>
      </c>
      <c r="B972" s="211">
        <v>1435907</v>
      </c>
      <c r="C972" s="211">
        <v>878097</v>
      </c>
      <c r="D972" s="203">
        <f t="shared" si="15"/>
        <v>0.61</v>
      </c>
      <c r="E972" s="192"/>
      <c r="I972" s="190"/>
      <c r="J972" s="190"/>
    </row>
    <row r="973" spans="1:10">
      <c r="A973" s="200" t="s">
        <v>776</v>
      </c>
      <c r="B973" s="211">
        <v>202440</v>
      </c>
      <c r="C973" s="211">
        <v>313836</v>
      </c>
      <c r="D973" s="203">
        <f t="shared" si="15"/>
        <v>1.55</v>
      </c>
      <c r="E973" s="192"/>
      <c r="I973" s="190"/>
      <c r="J973" s="190"/>
    </row>
    <row r="974" spans="1:10">
      <c r="A974" s="200" t="s">
        <v>777</v>
      </c>
      <c r="B974" s="211">
        <v>0</v>
      </c>
      <c r="C974" s="211">
        <v>2761</v>
      </c>
      <c r="D974" s="203" t="str">
        <f t="shared" si="15"/>
        <v/>
      </c>
      <c r="E974" s="192"/>
      <c r="I974" s="190"/>
      <c r="J974" s="190"/>
    </row>
    <row r="975" spans="1:10">
      <c r="A975" s="200" t="s">
        <v>778</v>
      </c>
      <c r="B975" s="211">
        <v>102887</v>
      </c>
      <c r="C975" s="211">
        <v>61079</v>
      </c>
      <c r="D975" s="203">
        <f t="shared" si="15"/>
        <v>0.59</v>
      </c>
      <c r="E975" s="192"/>
      <c r="I975" s="190"/>
      <c r="J975" s="190"/>
    </row>
    <row r="976" spans="1:10">
      <c r="A976" s="200" t="s">
        <v>779</v>
      </c>
      <c r="B976" s="211">
        <v>92854</v>
      </c>
      <c r="C976" s="211">
        <v>275993</v>
      </c>
      <c r="D976" s="203">
        <f t="shared" si="15"/>
        <v>2.97</v>
      </c>
      <c r="E976" s="192"/>
      <c r="I976" s="190"/>
      <c r="J976" s="190"/>
    </row>
    <row r="977" spans="1:10">
      <c r="A977" s="200" t="s">
        <v>780</v>
      </c>
      <c r="B977" s="211">
        <v>82140</v>
      </c>
      <c r="C977" s="211">
        <v>158614</v>
      </c>
      <c r="D977" s="203">
        <f t="shared" si="15"/>
        <v>1.93</v>
      </c>
      <c r="E977" s="192"/>
      <c r="I977" s="190"/>
      <c r="J977" s="190"/>
    </row>
    <row r="978" spans="1:10">
      <c r="A978" s="200" t="s">
        <v>781</v>
      </c>
      <c r="B978" s="211">
        <v>10714</v>
      </c>
      <c r="C978" s="211">
        <v>117379</v>
      </c>
      <c r="D978" s="203">
        <f t="shared" si="15"/>
        <v>10.96</v>
      </c>
      <c r="E978" s="192"/>
      <c r="I978" s="190"/>
      <c r="J978" s="190"/>
    </row>
    <row r="979" spans="1:10">
      <c r="A979" s="200" t="s">
        <v>782</v>
      </c>
      <c r="B979" s="211">
        <v>1462922</v>
      </c>
      <c r="C979" s="211">
        <v>705547</v>
      </c>
      <c r="D979" s="203">
        <f t="shared" si="15"/>
        <v>0.48</v>
      </c>
      <c r="E979" s="192"/>
      <c r="I979" s="190"/>
      <c r="J979" s="190"/>
    </row>
    <row r="980" spans="1:10">
      <c r="A980" s="200" t="s">
        <v>783</v>
      </c>
      <c r="B980" s="211">
        <v>94458</v>
      </c>
      <c r="C980" s="211">
        <v>14698</v>
      </c>
      <c r="D980" s="203">
        <f t="shared" si="15"/>
        <v>0.16</v>
      </c>
      <c r="E980" s="192"/>
      <c r="I980" s="190"/>
      <c r="J980" s="190"/>
    </row>
    <row r="981" spans="1:10">
      <c r="A981" s="200" t="s">
        <v>41</v>
      </c>
      <c r="B981" s="211">
        <v>2026</v>
      </c>
      <c r="C981" s="211">
        <v>1765</v>
      </c>
      <c r="D981" s="203">
        <f t="shared" si="15"/>
        <v>0.87</v>
      </c>
      <c r="E981" s="192"/>
      <c r="I981" s="190"/>
      <c r="J981" s="190"/>
    </row>
    <row r="982" spans="1:10">
      <c r="A982" s="200" t="s">
        <v>42</v>
      </c>
      <c r="B982" s="211">
        <v>546</v>
      </c>
      <c r="C982" s="211">
        <v>0</v>
      </c>
      <c r="D982" s="203">
        <f t="shared" si="15"/>
        <v>0</v>
      </c>
      <c r="E982" s="192"/>
      <c r="I982" s="190"/>
      <c r="J982" s="190"/>
    </row>
    <row r="983" spans="1:10">
      <c r="A983" s="200" t="s">
        <v>43</v>
      </c>
      <c r="B983" s="211">
        <v>117</v>
      </c>
      <c r="C983" s="211">
        <v>1</v>
      </c>
      <c r="D983" s="203">
        <f t="shared" si="15"/>
        <v>0.01</v>
      </c>
      <c r="E983" s="192"/>
      <c r="I983" s="190"/>
      <c r="J983" s="190"/>
    </row>
    <row r="984" spans="1:10">
      <c r="A984" s="200" t="s">
        <v>784</v>
      </c>
      <c r="B984" s="211">
        <v>10681</v>
      </c>
      <c r="C984" s="211">
        <v>7871</v>
      </c>
      <c r="D984" s="203">
        <f t="shared" si="15"/>
        <v>0.74</v>
      </c>
      <c r="E984" s="192"/>
      <c r="I984" s="190"/>
      <c r="J984" s="190"/>
    </row>
    <row r="985" spans="1:10">
      <c r="A985" s="200" t="s">
        <v>785</v>
      </c>
      <c r="B985" s="211">
        <v>0</v>
      </c>
      <c r="C985" s="211">
        <v>0</v>
      </c>
      <c r="D985" s="203" t="str">
        <f t="shared" si="15"/>
        <v/>
      </c>
      <c r="E985" s="192"/>
      <c r="I985" s="190"/>
      <c r="J985" s="190"/>
    </row>
    <row r="986" spans="1:10">
      <c r="A986" s="200" t="s">
        <v>786</v>
      </c>
      <c r="B986" s="211">
        <v>0</v>
      </c>
      <c r="C986" s="211">
        <v>0</v>
      </c>
      <c r="D986" s="203" t="str">
        <f t="shared" si="15"/>
        <v/>
      </c>
      <c r="E986" s="192"/>
      <c r="I986" s="190"/>
      <c r="J986" s="190"/>
    </row>
    <row r="987" spans="1:10">
      <c r="A987" s="200" t="s">
        <v>787</v>
      </c>
      <c r="B987" s="211">
        <v>4975</v>
      </c>
      <c r="C987" s="211">
        <v>3721</v>
      </c>
      <c r="D987" s="203">
        <f t="shared" si="15"/>
        <v>0.75</v>
      </c>
      <c r="E987" s="192"/>
      <c r="I987" s="190"/>
      <c r="J987" s="190"/>
    </row>
    <row r="988" spans="1:10">
      <c r="A988" s="200" t="s">
        <v>788</v>
      </c>
      <c r="B988" s="211">
        <v>0</v>
      </c>
      <c r="C988" s="211">
        <v>0</v>
      </c>
      <c r="D988" s="203" t="str">
        <f t="shared" si="15"/>
        <v/>
      </c>
      <c r="E988" s="192"/>
      <c r="I988" s="190"/>
      <c r="J988" s="190"/>
    </row>
    <row r="989" spans="1:10">
      <c r="A989" s="200" t="s">
        <v>789</v>
      </c>
      <c r="B989" s="211">
        <v>76113</v>
      </c>
      <c r="C989" s="211">
        <v>1340</v>
      </c>
      <c r="D989" s="203">
        <f t="shared" si="15"/>
        <v>0.02</v>
      </c>
      <c r="E989" s="192"/>
      <c r="I989" s="190"/>
      <c r="J989" s="190"/>
    </row>
    <row r="990" spans="1:10">
      <c r="A990" s="200" t="s">
        <v>790</v>
      </c>
      <c r="B990" s="211">
        <v>326160</v>
      </c>
      <c r="C990" s="211">
        <v>268212</v>
      </c>
      <c r="D990" s="203">
        <f t="shared" si="15"/>
        <v>0.82</v>
      </c>
      <c r="E990" s="192"/>
      <c r="I990" s="190"/>
      <c r="J990" s="190"/>
    </row>
    <row r="991" spans="1:10">
      <c r="A991" s="200" t="s">
        <v>41</v>
      </c>
      <c r="B991" s="211">
        <v>1876</v>
      </c>
      <c r="C991" s="211">
        <v>888</v>
      </c>
      <c r="D991" s="203">
        <f t="shared" si="15"/>
        <v>0.47</v>
      </c>
      <c r="E991" s="192"/>
      <c r="I991" s="190"/>
      <c r="J991" s="190"/>
    </row>
    <row r="992" spans="1:10">
      <c r="A992" s="200" t="s">
        <v>42</v>
      </c>
      <c r="B992" s="211">
        <v>2234</v>
      </c>
      <c r="C992" s="211">
        <v>5090</v>
      </c>
      <c r="D992" s="203">
        <f t="shared" si="15"/>
        <v>2.2799999999999998</v>
      </c>
      <c r="E992" s="192"/>
      <c r="I992" s="190"/>
      <c r="J992" s="190"/>
    </row>
    <row r="993" spans="1:10">
      <c r="A993" s="200" t="s">
        <v>43</v>
      </c>
      <c r="B993" s="211">
        <v>428</v>
      </c>
      <c r="C993" s="211">
        <v>0</v>
      </c>
      <c r="D993" s="203">
        <f t="shared" si="15"/>
        <v>0</v>
      </c>
      <c r="E993" s="192"/>
      <c r="I993" s="190"/>
      <c r="J993" s="190"/>
    </row>
    <row r="994" spans="1:10">
      <c r="A994" s="200" t="s">
        <v>791</v>
      </c>
      <c r="B994" s="211">
        <v>225369</v>
      </c>
      <c r="C994" s="211">
        <v>107518</v>
      </c>
      <c r="D994" s="203">
        <f t="shared" si="15"/>
        <v>0.48</v>
      </c>
      <c r="E994" s="192"/>
      <c r="I994" s="190"/>
      <c r="J994" s="190"/>
    </row>
    <row r="995" spans="1:10">
      <c r="A995" s="200" t="s">
        <v>792</v>
      </c>
      <c r="B995" s="211">
        <v>0</v>
      </c>
      <c r="C995" s="211">
        <v>0</v>
      </c>
      <c r="D995" s="203" t="str">
        <f t="shared" si="15"/>
        <v/>
      </c>
      <c r="E995" s="192"/>
      <c r="I995" s="190"/>
      <c r="J995" s="190"/>
    </row>
    <row r="996" spans="1:10">
      <c r="A996" s="200" t="s">
        <v>793</v>
      </c>
      <c r="B996" s="211">
        <v>0</v>
      </c>
      <c r="C996" s="211">
        <v>0</v>
      </c>
      <c r="D996" s="203" t="str">
        <f t="shared" si="15"/>
        <v/>
      </c>
      <c r="E996" s="192"/>
      <c r="I996" s="190"/>
      <c r="J996" s="190"/>
    </row>
    <row r="997" spans="1:10">
      <c r="A997" s="200" t="s">
        <v>794</v>
      </c>
      <c r="B997" s="211">
        <v>0</v>
      </c>
      <c r="C997" s="211">
        <v>0</v>
      </c>
      <c r="D997" s="203" t="str">
        <f t="shared" si="15"/>
        <v/>
      </c>
      <c r="E997" s="192"/>
      <c r="I997" s="190"/>
      <c r="J997" s="190"/>
    </row>
    <row r="998" spans="1:10">
      <c r="A998" s="200" t="s">
        <v>795</v>
      </c>
      <c r="B998" s="211">
        <v>0</v>
      </c>
      <c r="C998" s="211">
        <v>0</v>
      </c>
      <c r="D998" s="203" t="str">
        <f t="shared" si="15"/>
        <v/>
      </c>
      <c r="E998" s="192"/>
      <c r="I998" s="190"/>
      <c r="J998" s="190"/>
    </row>
    <row r="999" spans="1:10">
      <c r="A999" s="200" t="s">
        <v>796</v>
      </c>
      <c r="B999" s="211">
        <v>300</v>
      </c>
      <c r="C999" s="211">
        <v>0</v>
      </c>
      <c r="D999" s="203">
        <f t="shared" si="15"/>
        <v>0</v>
      </c>
      <c r="E999" s="192"/>
      <c r="I999" s="190"/>
      <c r="J999" s="190"/>
    </row>
    <row r="1000" spans="1:10">
      <c r="A1000" s="200" t="s">
        <v>797</v>
      </c>
      <c r="B1000" s="211">
        <v>49</v>
      </c>
      <c r="C1000" s="211">
        <v>0</v>
      </c>
      <c r="D1000" s="203">
        <f t="shared" si="15"/>
        <v>0</v>
      </c>
      <c r="E1000" s="192"/>
      <c r="I1000" s="190"/>
      <c r="J1000" s="190"/>
    </row>
    <row r="1001" spans="1:10">
      <c r="A1001" s="200" t="s">
        <v>798</v>
      </c>
      <c r="B1001" s="211">
        <v>0</v>
      </c>
      <c r="C1001" s="211">
        <v>0</v>
      </c>
      <c r="D1001" s="203" t="str">
        <f t="shared" si="15"/>
        <v/>
      </c>
      <c r="E1001" s="192"/>
      <c r="I1001" s="190"/>
      <c r="J1001" s="190"/>
    </row>
    <row r="1002" spans="1:10">
      <c r="A1002" s="200" t="s">
        <v>799</v>
      </c>
      <c r="B1002" s="211">
        <v>0</v>
      </c>
      <c r="C1002" s="211">
        <v>0</v>
      </c>
      <c r="D1002" s="203" t="str">
        <f t="shared" si="15"/>
        <v/>
      </c>
      <c r="E1002" s="192"/>
      <c r="I1002" s="190"/>
      <c r="J1002" s="190"/>
    </row>
    <row r="1003" spans="1:10">
      <c r="A1003" s="200" t="s">
        <v>800</v>
      </c>
      <c r="B1003" s="211">
        <v>0</v>
      </c>
      <c r="C1003" s="211">
        <v>0</v>
      </c>
      <c r="D1003" s="203" t="str">
        <f t="shared" si="15"/>
        <v/>
      </c>
      <c r="E1003" s="192"/>
      <c r="I1003" s="190"/>
      <c r="J1003" s="190"/>
    </row>
    <row r="1004" spans="1:10">
      <c r="A1004" s="200" t="s">
        <v>801</v>
      </c>
      <c r="B1004" s="211">
        <v>0</v>
      </c>
      <c r="C1004" s="211">
        <v>0</v>
      </c>
      <c r="D1004" s="203" t="str">
        <f t="shared" si="15"/>
        <v/>
      </c>
      <c r="E1004" s="192"/>
      <c r="I1004" s="190"/>
      <c r="J1004" s="190"/>
    </row>
    <row r="1005" spans="1:10">
      <c r="A1005" s="200" t="s">
        <v>802</v>
      </c>
      <c r="B1005" s="211">
        <v>95904</v>
      </c>
      <c r="C1005" s="211">
        <v>154716</v>
      </c>
      <c r="D1005" s="203">
        <f t="shared" si="15"/>
        <v>1.61</v>
      </c>
      <c r="E1005" s="192"/>
      <c r="I1005" s="190"/>
      <c r="J1005" s="190"/>
    </row>
    <row r="1006" spans="1:10">
      <c r="A1006" s="200" t="s">
        <v>803</v>
      </c>
      <c r="B1006" s="211">
        <v>1708</v>
      </c>
      <c r="C1006" s="211">
        <v>426</v>
      </c>
      <c r="D1006" s="203">
        <f t="shared" si="15"/>
        <v>0.25</v>
      </c>
      <c r="E1006" s="192"/>
      <c r="I1006" s="190"/>
      <c r="J1006" s="190"/>
    </row>
    <row r="1007" spans="1:10">
      <c r="A1007" s="200" t="s">
        <v>41</v>
      </c>
      <c r="B1007" s="211">
        <v>295</v>
      </c>
      <c r="C1007" s="211">
        <v>228</v>
      </c>
      <c r="D1007" s="203">
        <f t="shared" si="15"/>
        <v>0.77</v>
      </c>
      <c r="E1007" s="192"/>
      <c r="I1007" s="190"/>
      <c r="J1007" s="190"/>
    </row>
    <row r="1008" spans="1:10">
      <c r="A1008" s="200" t="s">
        <v>42</v>
      </c>
      <c r="B1008" s="211">
        <v>0</v>
      </c>
      <c r="C1008" s="211">
        <v>0</v>
      </c>
      <c r="D1008" s="203" t="str">
        <f t="shared" si="15"/>
        <v/>
      </c>
      <c r="E1008" s="192"/>
      <c r="I1008" s="190"/>
      <c r="J1008" s="190"/>
    </row>
    <row r="1009" spans="1:10">
      <c r="A1009" s="200" t="s">
        <v>43</v>
      </c>
      <c r="B1009" s="211">
        <v>0</v>
      </c>
      <c r="C1009" s="211">
        <v>0</v>
      </c>
      <c r="D1009" s="203" t="str">
        <f t="shared" si="15"/>
        <v/>
      </c>
      <c r="E1009" s="192"/>
      <c r="I1009" s="190"/>
      <c r="J1009" s="190"/>
    </row>
    <row r="1010" spans="1:10">
      <c r="A1010" s="200" t="s">
        <v>804</v>
      </c>
      <c r="B1010" s="211">
        <v>1413</v>
      </c>
      <c r="C1010" s="211">
        <v>198</v>
      </c>
      <c r="D1010" s="203">
        <f t="shared" si="15"/>
        <v>0.14000000000000001</v>
      </c>
      <c r="E1010" s="192"/>
      <c r="I1010" s="190"/>
      <c r="J1010" s="190"/>
    </row>
    <row r="1011" spans="1:10">
      <c r="A1011" s="200" t="s">
        <v>805</v>
      </c>
      <c r="B1011" s="211">
        <v>69664</v>
      </c>
      <c r="C1011" s="211">
        <v>27718</v>
      </c>
      <c r="D1011" s="203">
        <f t="shared" si="15"/>
        <v>0.4</v>
      </c>
      <c r="E1011" s="192"/>
      <c r="I1011" s="190"/>
      <c r="J1011" s="190"/>
    </row>
    <row r="1012" spans="1:10">
      <c r="A1012" s="200" t="s">
        <v>41</v>
      </c>
      <c r="B1012" s="211">
        <v>3994</v>
      </c>
      <c r="C1012" s="211">
        <v>4901</v>
      </c>
      <c r="D1012" s="203">
        <f t="shared" si="15"/>
        <v>1.23</v>
      </c>
      <c r="E1012" s="192"/>
      <c r="I1012" s="190"/>
      <c r="J1012" s="190"/>
    </row>
    <row r="1013" spans="1:10">
      <c r="A1013" s="200" t="s">
        <v>42</v>
      </c>
      <c r="B1013" s="211">
        <v>8630</v>
      </c>
      <c r="C1013" s="211">
        <v>5992</v>
      </c>
      <c r="D1013" s="203">
        <f t="shared" si="15"/>
        <v>0.69</v>
      </c>
      <c r="E1013" s="192"/>
      <c r="I1013" s="190"/>
      <c r="J1013" s="190"/>
    </row>
    <row r="1014" spans="1:10">
      <c r="A1014" s="200" t="s">
        <v>43</v>
      </c>
      <c r="B1014" s="211">
        <v>3</v>
      </c>
      <c r="C1014" s="211">
        <v>0</v>
      </c>
      <c r="D1014" s="203">
        <f t="shared" si="15"/>
        <v>0</v>
      </c>
      <c r="E1014" s="192"/>
      <c r="I1014" s="190"/>
      <c r="J1014" s="190"/>
    </row>
    <row r="1015" spans="1:10">
      <c r="A1015" s="200" t="s">
        <v>806</v>
      </c>
      <c r="B1015" s="211">
        <v>0</v>
      </c>
      <c r="C1015" s="211">
        <v>0</v>
      </c>
      <c r="D1015" s="203" t="str">
        <f t="shared" si="15"/>
        <v/>
      </c>
      <c r="E1015" s="192"/>
      <c r="I1015" s="190"/>
      <c r="J1015" s="190"/>
    </row>
    <row r="1016" spans="1:10">
      <c r="A1016" s="200" t="s">
        <v>807</v>
      </c>
      <c r="B1016" s="211">
        <v>4489</v>
      </c>
      <c r="C1016" s="211">
        <v>769</v>
      </c>
      <c r="D1016" s="203">
        <f t="shared" si="15"/>
        <v>0.17</v>
      </c>
      <c r="E1016" s="192"/>
      <c r="I1016" s="190"/>
      <c r="J1016" s="190"/>
    </row>
    <row r="1017" spans="1:10">
      <c r="A1017" s="200" t="s">
        <v>808</v>
      </c>
      <c r="B1017" s="211">
        <v>0</v>
      </c>
      <c r="C1017" s="211">
        <v>0</v>
      </c>
      <c r="D1017" s="203" t="str">
        <f t="shared" si="15"/>
        <v/>
      </c>
      <c r="E1017" s="192"/>
      <c r="I1017" s="190"/>
      <c r="J1017" s="190"/>
    </row>
    <row r="1018" spans="1:10">
      <c r="A1018" s="200" t="s">
        <v>809</v>
      </c>
      <c r="B1018" s="211">
        <v>42518</v>
      </c>
      <c r="C1018" s="211">
        <v>2379</v>
      </c>
      <c r="D1018" s="203">
        <f t="shared" si="15"/>
        <v>0.06</v>
      </c>
      <c r="E1018" s="192"/>
      <c r="I1018" s="190"/>
      <c r="J1018" s="190"/>
    </row>
    <row r="1019" spans="1:10">
      <c r="A1019" s="200" t="s">
        <v>810</v>
      </c>
      <c r="B1019" s="211">
        <v>80</v>
      </c>
      <c r="C1019" s="211">
        <v>0</v>
      </c>
      <c r="D1019" s="203">
        <f t="shared" si="15"/>
        <v>0</v>
      </c>
      <c r="E1019" s="192"/>
      <c r="I1019" s="190"/>
      <c r="J1019" s="190"/>
    </row>
    <row r="1020" spans="1:10">
      <c r="A1020" s="200" t="s">
        <v>811</v>
      </c>
      <c r="B1020" s="211">
        <v>9127</v>
      </c>
      <c r="C1020" s="211">
        <v>13113</v>
      </c>
      <c r="D1020" s="203">
        <f t="shared" si="15"/>
        <v>1.44</v>
      </c>
      <c r="E1020" s="192"/>
      <c r="I1020" s="190"/>
      <c r="J1020" s="190"/>
    </row>
    <row r="1021" spans="1:10">
      <c r="A1021" s="200" t="s">
        <v>812</v>
      </c>
      <c r="B1021" s="211">
        <v>0</v>
      </c>
      <c r="C1021" s="211">
        <v>0</v>
      </c>
      <c r="D1021" s="203" t="str">
        <f t="shared" si="15"/>
        <v/>
      </c>
      <c r="E1021" s="192"/>
      <c r="I1021" s="190"/>
      <c r="J1021" s="190"/>
    </row>
    <row r="1022" spans="1:10">
      <c r="A1022" s="200" t="s">
        <v>757</v>
      </c>
      <c r="B1022" s="211">
        <v>1</v>
      </c>
      <c r="C1022" s="211">
        <v>0</v>
      </c>
      <c r="D1022" s="203">
        <f t="shared" si="15"/>
        <v>0</v>
      </c>
      <c r="E1022" s="192"/>
      <c r="I1022" s="190"/>
      <c r="J1022" s="190"/>
    </row>
    <row r="1023" spans="1:10">
      <c r="A1023" s="200" t="s">
        <v>813</v>
      </c>
      <c r="B1023" s="211">
        <v>0</v>
      </c>
      <c r="C1023" s="211">
        <v>0</v>
      </c>
      <c r="D1023" s="203" t="str">
        <f t="shared" si="15"/>
        <v/>
      </c>
      <c r="E1023" s="192"/>
      <c r="I1023" s="190"/>
      <c r="J1023" s="190"/>
    </row>
    <row r="1024" spans="1:10">
      <c r="A1024" s="200" t="s">
        <v>814</v>
      </c>
      <c r="B1024" s="211">
        <v>822</v>
      </c>
      <c r="C1024" s="211">
        <v>564</v>
      </c>
      <c r="D1024" s="203">
        <f t="shared" si="15"/>
        <v>0.69</v>
      </c>
      <c r="E1024" s="192"/>
      <c r="I1024" s="190"/>
      <c r="J1024" s="190"/>
    </row>
    <row r="1025" spans="1:10">
      <c r="A1025" s="200" t="s">
        <v>815</v>
      </c>
      <c r="B1025" s="211">
        <v>72358</v>
      </c>
      <c r="C1025" s="211">
        <v>33715</v>
      </c>
      <c r="D1025" s="203">
        <f t="shared" si="15"/>
        <v>0.47</v>
      </c>
      <c r="E1025" s="192"/>
      <c r="I1025" s="190"/>
      <c r="J1025" s="190"/>
    </row>
    <row r="1026" spans="1:10">
      <c r="A1026" s="200" t="s">
        <v>41</v>
      </c>
      <c r="B1026" s="211">
        <v>6667</v>
      </c>
      <c r="C1026" s="211">
        <v>5033</v>
      </c>
      <c r="D1026" s="203">
        <f t="shared" si="15"/>
        <v>0.76</v>
      </c>
      <c r="E1026" s="192"/>
      <c r="I1026" s="190"/>
      <c r="J1026" s="190"/>
    </row>
    <row r="1027" spans="1:10">
      <c r="A1027" s="200" t="s">
        <v>42</v>
      </c>
      <c r="B1027" s="211">
        <v>26164</v>
      </c>
      <c r="C1027" s="211">
        <v>559</v>
      </c>
      <c r="D1027" s="203">
        <f t="shared" si="15"/>
        <v>0.02</v>
      </c>
      <c r="E1027" s="192"/>
      <c r="I1027" s="190"/>
      <c r="J1027" s="190"/>
    </row>
    <row r="1028" spans="1:10">
      <c r="A1028" s="200" t="s">
        <v>43</v>
      </c>
      <c r="B1028" s="211">
        <v>214</v>
      </c>
      <c r="C1028" s="211">
        <v>176</v>
      </c>
      <c r="D1028" s="203">
        <f t="shared" si="15"/>
        <v>0.82</v>
      </c>
      <c r="E1028" s="192"/>
      <c r="I1028" s="190"/>
      <c r="J1028" s="190"/>
    </row>
    <row r="1029" spans="1:10">
      <c r="A1029" s="200" t="s">
        <v>816</v>
      </c>
      <c r="B1029" s="211">
        <v>0</v>
      </c>
      <c r="C1029" s="211">
        <v>0</v>
      </c>
      <c r="D1029" s="203" t="str">
        <f t="shared" ref="D1029:D1092" si="16">IF(B1029=0,"",ROUND(C1029/B1029,3))</f>
        <v/>
      </c>
      <c r="E1029" s="192"/>
      <c r="I1029" s="190"/>
      <c r="J1029" s="190"/>
    </row>
    <row r="1030" spans="1:10">
      <c r="A1030" s="200" t="s">
        <v>817</v>
      </c>
      <c r="B1030" s="211">
        <v>0</v>
      </c>
      <c r="C1030" s="211">
        <v>0</v>
      </c>
      <c r="D1030" s="203" t="str">
        <f t="shared" si="16"/>
        <v/>
      </c>
      <c r="E1030" s="192"/>
      <c r="I1030" s="190"/>
      <c r="J1030" s="190"/>
    </row>
    <row r="1031" spans="1:10">
      <c r="A1031" s="200" t="s">
        <v>818</v>
      </c>
      <c r="B1031" s="211">
        <v>39313</v>
      </c>
      <c r="C1031" s="211">
        <v>27947</v>
      </c>
      <c r="D1031" s="203">
        <f t="shared" si="16"/>
        <v>0.71</v>
      </c>
      <c r="E1031" s="192"/>
      <c r="I1031" s="190"/>
      <c r="J1031" s="190"/>
    </row>
    <row r="1032" spans="1:10">
      <c r="A1032" s="200" t="s">
        <v>819</v>
      </c>
      <c r="B1032" s="211">
        <v>844842</v>
      </c>
      <c r="C1032" s="211">
        <v>340243</v>
      </c>
      <c r="D1032" s="203">
        <f t="shared" si="16"/>
        <v>0.4</v>
      </c>
      <c r="E1032" s="192"/>
      <c r="I1032" s="190"/>
      <c r="J1032" s="190"/>
    </row>
    <row r="1033" spans="1:10">
      <c r="A1033" s="200" t="s">
        <v>41</v>
      </c>
      <c r="B1033" s="211">
        <v>63</v>
      </c>
      <c r="C1033" s="211">
        <v>50</v>
      </c>
      <c r="D1033" s="203">
        <f t="shared" si="16"/>
        <v>0.79</v>
      </c>
      <c r="E1033" s="192"/>
      <c r="I1033" s="190"/>
      <c r="J1033" s="190"/>
    </row>
    <row r="1034" spans="1:10">
      <c r="A1034" s="200" t="s">
        <v>42</v>
      </c>
      <c r="B1034" s="211">
        <v>0</v>
      </c>
      <c r="C1034" s="211">
        <v>0</v>
      </c>
      <c r="D1034" s="203" t="str">
        <f t="shared" si="16"/>
        <v/>
      </c>
      <c r="E1034" s="192"/>
      <c r="I1034" s="190"/>
      <c r="J1034" s="190"/>
    </row>
    <row r="1035" spans="1:10">
      <c r="A1035" s="200" t="s">
        <v>43</v>
      </c>
      <c r="B1035" s="211">
        <v>398</v>
      </c>
      <c r="C1035" s="211">
        <v>400</v>
      </c>
      <c r="D1035" s="203">
        <f t="shared" si="16"/>
        <v>1.01</v>
      </c>
      <c r="E1035" s="192"/>
      <c r="I1035" s="190"/>
      <c r="J1035" s="190"/>
    </row>
    <row r="1036" spans="1:10">
      <c r="A1036" s="200" t="s">
        <v>820</v>
      </c>
      <c r="B1036" s="211">
        <v>3500</v>
      </c>
      <c r="C1036" s="211">
        <v>538</v>
      </c>
      <c r="D1036" s="203">
        <f t="shared" si="16"/>
        <v>0.15</v>
      </c>
      <c r="E1036" s="192"/>
      <c r="I1036" s="190"/>
      <c r="J1036" s="190"/>
    </row>
    <row r="1037" spans="1:10">
      <c r="A1037" s="200" t="s">
        <v>821</v>
      </c>
      <c r="B1037" s="211">
        <v>32928</v>
      </c>
      <c r="C1037" s="211">
        <v>31163</v>
      </c>
      <c r="D1037" s="203">
        <f t="shared" si="16"/>
        <v>0.95</v>
      </c>
      <c r="E1037" s="192"/>
      <c r="I1037" s="190"/>
      <c r="J1037" s="190"/>
    </row>
    <row r="1038" spans="1:10">
      <c r="A1038" s="200" t="s">
        <v>822</v>
      </c>
      <c r="B1038" s="211">
        <v>807953</v>
      </c>
      <c r="C1038" s="211">
        <v>308092</v>
      </c>
      <c r="D1038" s="203">
        <f t="shared" si="16"/>
        <v>0.38</v>
      </c>
      <c r="E1038" s="192"/>
      <c r="I1038" s="190"/>
      <c r="J1038" s="190"/>
    </row>
    <row r="1039" spans="1:10">
      <c r="A1039" s="200" t="s">
        <v>823</v>
      </c>
      <c r="B1039" s="211">
        <v>53732</v>
      </c>
      <c r="C1039" s="211">
        <v>20535</v>
      </c>
      <c r="D1039" s="203">
        <f t="shared" si="16"/>
        <v>0.38</v>
      </c>
      <c r="E1039" s="192"/>
      <c r="I1039" s="190"/>
      <c r="J1039" s="190"/>
    </row>
    <row r="1040" spans="1:10">
      <c r="A1040" s="200" t="s">
        <v>824</v>
      </c>
      <c r="B1040" s="211">
        <v>28</v>
      </c>
      <c r="C1040" s="211">
        <v>0</v>
      </c>
      <c r="D1040" s="203">
        <f t="shared" si="16"/>
        <v>0</v>
      </c>
      <c r="E1040" s="192"/>
      <c r="I1040" s="190"/>
      <c r="J1040" s="190"/>
    </row>
    <row r="1041" spans="1:10">
      <c r="A1041" s="200" t="s">
        <v>825</v>
      </c>
      <c r="B1041" s="211">
        <v>0</v>
      </c>
      <c r="C1041" s="211">
        <v>0</v>
      </c>
      <c r="D1041" s="203" t="str">
        <f t="shared" si="16"/>
        <v/>
      </c>
      <c r="E1041" s="192"/>
      <c r="I1041" s="190"/>
      <c r="J1041" s="190"/>
    </row>
    <row r="1042" spans="1:10">
      <c r="A1042" s="200" t="s">
        <v>826</v>
      </c>
      <c r="B1042" s="211">
        <v>0</v>
      </c>
      <c r="C1042" s="211">
        <v>0</v>
      </c>
      <c r="D1042" s="203" t="str">
        <f t="shared" si="16"/>
        <v/>
      </c>
      <c r="E1042" s="192"/>
      <c r="I1042" s="190"/>
      <c r="J1042" s="190"/>
    </row>
    <row r="1043" spans="1:10">
      <c r="A1043" s="200" t="s">
        <v>827</v>
      </c>
      <c r="B1043" s="211">
        <v>0</v>
      </c>
      <c r="C1043" s="211">
        <v>0</v>
      </c>
      <c r="D1043" s="203" t="str">
        <f t="shared" si="16"/>
        <v/>
      </c>
      <c r="E1043" s="192"/>
      <c r="I1043" s="190"/>
      <c r="J1043" s="190"/>
    </row>
    <row r="1044" spans="1:10">
      <c r="A1044" s="200" t="s">
        <v>828</v>
      </c>
      <c r="B1044" s="211">
        <v>53704</v>
      </c>
      <c r="C1044" s="211">
        <v>20535</v>
      </c>
      <c r="D1044" s="203">
        <f t="shared" si="16"/>
        <v>0.38</v>
      </c>
      <c r="E1044" s="192"/>
      <c r="I1044" s="190"/>
      <c r="J1044" s="190"/>
    </row>
    <row r="1045" spans="1:10">
      <c r="A1045" s="200" t="s">
        <v>829</v>
      </c>
      <c r="B1045" s="211">
        <v>301772</v>
      </c>
      <c r="C1045" s="211">
        <v>219550</v>
      </c>
      <c r="D1045" s="203">
        <f t="shared" si="16"/>
        <v>0.73</v>
      </c>
      <c r="E1045" s="192"/>
      <c r="I1045" s="190"/>
      <c r="J1045" s="190"/>
    </row>
    <row r="1046" spans="1:10">
      <c r="A1046" s="200" t="s">
        <v>830</v>
      </c>
      <c r="B1046" s="211">
        <v>273245</v>
      </c>
      <c r="C1046" s="211">
        <v>193688</v>
      </c>
      <c r="D1046" s="203">
        <f t="shared" si="16"/>
        <v>0.71</v>
      </c>
      <c r="E1046" s="192"/>
      <c r="I1046" s="190"/>
      <c r="J1046" s="190"/>
    </row>
    <row r="1047" spans="1:10">
      <c r="A1047" s="200" t="s">
        <v>41</v>
      </c>
      <c r="B1047" s="211">
        <v>6685</v>
      </c>
      <c r="C1047" s="211">
        <v>5334</v>
      </c>
      <c r="D1047" s="203">
        <f t="shared" si="16"/>
        <v>0.8</v>
      </c>
      <c r="E1047" s="192"/>
      <c r="I1047" s="190"/>
      <c r="J1047" s="190"/>
    </row>
    <row r="1048" spans="1:10">
      <c r="A1048" s="200" t="s">
        <v>42</v>
      </c>
      <c r="B1048" s="211">
        <v>729</v>
      </c>
      <c r="C1048" s="211">
        <v>252</v>
      </c>
      <c r="D1048" s="203">
        <f t="shared" si="16"/>
        <v>0.35</v>
      </c>
      <c r="E1048" s="192"/>
      <c r="I1048" s="190"/>
      <c r="J1048" s="190"/>
    </row>
    <row r="1049" spans="1:10">
      <c r="A1049" s="200" t="s">
        <v>43</v>
      </c>
      <c r="B1049" s="211">
        <v>0</v>
      </c>
      <c r="C1049" s="211">
        <v>54</v>
      </c>
      <c r="D1049" s="203" t="str">
        <f t="shared" si="16"/>
        <v/>
      </c>
      <c r="E1049" s="192"/>
      <c r="I1049" s="190"/>
      <c r="J1049" s="190"/>
    </row>
    <row r="1050" spans="1:10">
      <c r="A1050" s="200" t="s">
        <v>831</v>
      </c>
      <c r="B1050" s="211">
        <v>24</v>
      </c>
      <c r="C1050" s="211">
        <v>0</v>
      </c>
      <c r="D1050" s="203">
        <f t="shared" si="16"/>
        <v>0</v>
      </c>
      <c r="E1050" s="192"/>
      <c r="I1050" s="190"/>
      <c r="J1050" s="190"/>
    </row>
    <row r="1051" spans="1:10">
      <c r="A1051" s="200" t="s">
        <v>832</v>
      </c>
      <c r="B1051" s="211">
        <v>81</v>
      </c>
      <c r="C1051" s="211">
        <v>0</v>
      </c>
      <c r="D1051" s="203">
        <f t="shared" si="16"/>
        <v>0</v>
      </c>
      <c r="E1051" s="192"/>
      <c r="I1051" s="190"/>
      <c r="J1051" s="190"/>
    </row>
    <row r="1052" spans="1:10">
      <c r="A1052" s="200" t="s">
        <v>833</v>
      </c>
      <c r="B1052" s="211">
        <v>238</v>
      </c>
      <c r="C1052" s="211">
        <v>174</v>
      </c>
      <c r="D1052" s="203">
        <f t="shared" si="16"/>
        <v>0.73</v>
      </c>
      <c r="E1052" s="192"/>
      <c r="I1052" s="190"/>
      <c r="J1052" s="190"/>
    </row>
    <row r="1053" spans="1:10">
      <c r="A1053" s="200" t="s">
        <v>834</v>
      </c>
      <c r="B1053" s="211">
        <v>3334</v>
      </c>
      <c r="C1053" s="211">
        <v>5348</v>
      </c>
      <c r="D1053" s="203">
        <f t="shared" si="16"/>
        <v>1.6</v>
      </c>
      <c r="E1053" s="192"/>
      <c r="I1053" s="190"/>
      <c r="J1053" s="190"/>
    </row>
    <row r="1054" spans="1:10">
      <c r="A1054" s="200" t="s">
        <v>50</v>
      </c>
      <c r="B1054" s="211">
        <v>8618</v>
      </c>
      <c r="C1054" s="211">
        <v>4888</v>
      </c>
      <c r="D1054" s="203">
        <f t="shared" si="16"/>
        <v>0.56999999999999995</v>
      </c>
      <c r="E1054" s="192"/>
      <c r="I1054" s="190"/>
      <c r="J1054" s="190"/>
    </row>
    <row r="1055" spans="1:10">
      <c r="A1055" s="200" t="s">
        <v>835</v>
      </c>
      <c r="B1055" s="211">
        <v>253536</v>
      </c>
      <c r="C1055" s="211">
        <v>177638</v>
      </c>
      <c r="D1055" s="203">
        <f t="shared" si="16"/>
        <v>0.7</v>
      </c>
      <c r="E1055" s="192"/>
      <c r="I1055" s="190"/>
      <c r="J1055" s="190"/>
    </row>
    <row r="1056" spans="1:10">
      <c r="A1056" s="200" t="s">
        <v>836</v>
      </c>
      <c r="B1056" s="211">
        <v>24994</v>
      </c>
      <c r="C1056" s="211">
        <v>20887</v>
      </c>
      <c r="D1056" s="203">
        <f t="shared" si="16"/>
        <v>0.84</v>
      </c>
      <c r="E1056" s="192"/>
      <c r="I1056" s="190"/>
      <c r="J1056" s="190"/>
    </row>
    <row r="1057" spans="1:10">
      <c r="A1057" s="200" t="s">
        <v>41</v>
      </c>
      <c r="B1057" s="211">
        <v>297</v>
      </c>
      <c r="C1057" s="211">
        <v>255</v>
      </c>
      <c r="D1057" s="203">
        <f t="shared" si="16"/>
        <v>0.86</v>
      </c>
      <c r="E1057" s="192"/>
      <c r="I1057" s="190"/>
      <c r="J1057" s="190"/>
    </row>
    <row r="1058" spans="1:10">
      <c r="A1058" s="200" t="s">
        <v>42</v>
      </c>
      <c r="B1058" s="211">
        <v>0</v>
      </c>
      <c r="C1058" s="211">
        <v>0</v>
      </c>
      <c r="D1058" s="203" t="str">
        <f t="shared" si="16"/>
        <v/>
      </c>
      <c r="E1058" s="192"/>
      <c r="I1058" s="190"/>
      <c r="J1058" s="190"/>
    </row>
    <row r="1059" spans="1:10">
      <c r="A1059" s="200" t="s">
        <v>43</v>
      </c>
      <c r="B1059" s="211">
        <v>0</v>
      </c>
      <c r="C1059" s="211">
        <v>0</v>
      </c>
      <c r="D1059" s="203" t="str">
        <f t="shared" si="16"/>
        <v/>
      </c>
      <c r="E1059" s="192"/>
      <c r="I1059" s="190"/>
      <c r="J1059" s="190"/>
    </row>
    <row r="1060" spans="1:10">
      <c r="A1060" s="200" t="s">
        <v>837</v>
      </c>
      <c r="B1060" s="211">
        <v>0</v>
      </c>
      <c r="C1060" s="211">
        <v>0</v>
      </c>
      <c r="D1060" s="203" t="str">
        <f t="shared" si="16"/>
        <v/>
      </c>
      <c r="E1060" s="192"/>
      <c r="I1060" s="190"/>
      <c r="J1060" s="190"/>
    </row>
    <row r="1061" spans="1:10">
      <c r="A1061" s="200" t="s">
        <v>838</v>
      </c>
      <c r="B1061" s="211">
        <v>24697</v>
      </c>
      <c r="C1061" s="211">
        <v>20632</v>
      </c>
      <c r="D1061" s="203">
        <f t="shared" si="16"/>
        <v>0.84</v>
      </c>
      <c r="E1061" s="192"/>
      <c r="I1061" s="190"/>
      <c r="J1061" s="190"/>
    </row>
    <row r="1062" spans="1:10">
      <c r="A1062" s="200" t="s">
        <v>839</v>
      </c>
      <c r="B1062" s="211">
        <v>3533</v>
      </c>
      <c r="C1062" s="211">
        <v>4975</v>
      </c>
      <c r="D1062" s="203">
        <f t="shared" si="16"/>
        <v>1.41</v>
      </c>
      <c r="E1062" s="192"/>
      <c r="I1062" s="190"/>
      <c r="J1062" s="190"/>
    </row>
    <row r="1063" spans="1:10">
      <c r="A1063" s="200" t="s">
        <v>840</v>
      </c>
      <c r="B1063" s="211">
        <v>143</v>
      </c>
      <c r="C1063" s="211">
        <v>20</v>
      </c>
      <c r="D1063" s="203">
        <f t="shared" si="16"/>
        <v>0.14000000000000001</v>
      </c>
      <c r="E1063" s="192"/>
      <c r="I1063" s="190"/>
      <c r="J1063" s="190"/>
    </row>
    <row r="1064" spans="1:10">
      <c r="A1064" s="200" t="s">
        <v>841</v>
      </c>
      <c r="B1064" s="211">
        <v>3390</v>
      </c>
      <c r="C1064" s="211">
        <v>4955</v>
      </c>
      <c r="D1064" s="203">
        <f t="shared" si="16"/>
        <v>1.46</v>
      </c>
      <c r="E1064" s="192"/>
      <c r="I1064" s="190"/>
      <c r="J1064" s="190"/>
    </row>
    <row r="1065" spans="1:10">
      <c r="A1065" s="200" t="s">
        <v>842</v>
      </c>
      <c r="B1065" s="211">
        <v>740</v>
      </c>
      <c r="C1065" s="211">
        <v>13626</v>
      </c>
      <c r="D1065" s="203">
        <f t="shared" si="16"/>
        <v>18.41</v>
      </c>
      <c r="E1065" s="192"/>
      <c r="I1065" s="190"/>
      <c r="J1065" s="190"/>
    </row>
    <row r="1066" spans="1:10">
      <c r="A1066" s="200" t="s">
        <v>843</v>
      </c>
      <c r="B1066" s="211">
        <v>316</v>
      </c>
      <c r="C1066" s="211">
        <v>76</v>
      </c>
      <c r="D1066" s="203">
        <f t="shared" si="16"/>
        <v>0.24</v>
      </c>
      <c r="E1066" s="192"/>
      <c r="I1066" s="190"/>
      <c r="J1066" s="190"/>
    </row>
    <row r="1067" spans="1:10">
      <c r="A1067" s="200" t="s">
        <v>41</v>
      </c>
      <c r="B1067" s="211">
        <v>94</v>
      </c>
      <c r="C1067" s="211">
        <v>10</v>
      </c>
      <c r="D1067" s="203">
        <f t="shared" si="16"/>
        <v>0.11</v>
      </c>
      <c r="E1067" s="192"/>
      <c r="I1067" s="190"/>
      <c r="J1067" s="190"/>
    </row>
    <row r="1068" spans="1:10">
      <c r="A1068" s="200" t="s">
        <v>42</v>
      </c>
      <c r="B1068" s="211">
        <v>1</v>
      </c>
      <c r="C1068" s="211">
        <v>3</v>
      </c>
      <c r="D1068" s="203">
        <f t="shared" si="16"/>
        <v>3</v>
      </c>
      <c r="E1068" s="192"/>
      <c r="I1068" s="190"/>
      <c r="J1068" s="190"/>
    </row>
    <row r="1069" spans="1:10">
      <c r="A1069" s="200" t="s">
        <v>43</v>
      </c>
      <c r="B1069" s="211">
        <v>0</v>
      </c>
      <c r="C1069" s="211">
        <v>0</v>
      </c>
      <c r="D1069" s="203" t="str">
        <f t="shared" si="16"/>
        <v/>
      </c>
      <c r="E1069" s="192"/>
      <c r="I1069" s="190"/>
      <c r="J1069" s="190"/>
    </row>
    <row r="1070" spans="1:10">
      <c r="A1070" s="200" t="s">
        <v>844</v>
      </c>
      <c r="B1070" s="211">
        <v>0</v>
      </c>
      <c r="C1070" s="211">
        <v>20</v>
      </c>
      <c r="D1070" s="203" t="str">
        <f t="shared" si="16"/>
        <v/>
      </c>
      <c r="E1070" s="192"/>
      <c r="I1070" s="190"/>
      <c r="J1070" s="190"/>
    </row>
    <row r="1071" spans="1:10">
      <c r="A1071" s="200" t="s">
        <v>50</v>
      </c>
      <c r="B1071" s="211">
        <v>51</v>
      </c>
      <c r="C1071" s="211">
        <v>0</v>
      </c>
      <c r="D1071" s="203">
        <f t="shared" si="16"/>
        <v>0</v>
      </c>
      <c r="E1071" s="192"/>
      <c r="I1071" s="190"/>
      <c r="J1071" s="190"/>
    </row>
    <row r="1072" spans="1:10">
      <c r="A1072" s="200" t="s">
        <v>845</v>
      </c>
      <c r="B1072" s="211">
        <v>170</v>
      </c>
      <c r="C1072" s="211">
        <v>43</v>
      </c>
      <c r="D1072" s="203">
        <f t="shared" si="16"/>
        <v>0.25</v>
      </c>
      <c r="E1072" s="192"/>
      <c r="I1072" s="190"/>
      <c r="J1072" s="190"/>
    </row>
    <row r="1073" spans="1:10">
      <c r="A1073" s="200" t="s">
        <v>846</v>
      </c>
      <c r="B1073" s="211">
        <v>287</v>
      </c>
      <c r="C1073" s="211">
        <v>120</v>
      </c>
      <c r="D1073" s="203">
        <f t="shared" si="16"/>
        <v>0.42</v>
      </c>
      <c r="E1073" s="192"/>
      <c r="I1073" s="190"/>
      <c r="J1073" s="190"/>
    </row>
    <row r="1074" spans="1:10">
      <c r="A1074" s="200" t="s">
        <v>847</v>
      </c>
      <c r="B1074" s="211">
        <v>0</v>
      </c>
      <c r="C1074" s="211">
        <v>0</v>
      </c>
      <c r="D1074" s="203" t="str">
        <f t="shared" si="16"/>
        <v/>
      </c>
      <c r="E1074" s="192"/>
      <c r="I1074" s="190"/>
      <c r="J1074" s="190"/>
    </row>
    <row r="1075" spans="1:10">
      <c r="A1075" s="201" t="s">
        <v>848</v>
      </c>
      <c r="B1075" s="211">
        <v>0</v>
      </c>
      <c r="C1075" s="211">
        <v>120</v>
      </c>
      <c r="D1075" s="203" t="str">
        <f t="shared" si="16"/>
        <v/>
      </c>
      <c r="E1075" s="192"/>
      <c r="I1075" s="190"/>
      <c r="J1075" s="190"/>
    </row>
    <row r="1076" spans="1:10">
      <c r="A1076" s="200" t="s">
        <v>849</v>
      </c>
      <c r="B1076" s="211">
        <v>0</v>
      </c>
      <c r="C1076" s="211">
        <v>0</v>
      </c>
      <c r="D1076" s="203" t="str">
        <f t="shared" si="16"/>
        <v/>
      </c>
      <c r="E1076" s="192"/>
      <c r="I1076" s="190"/>
      <c r="J1076" s="190"/>
    </row>
    <row r="1077" spans="1:10">
      <c r="A1077" s="200" t="s">
        <v>850</v>
      </c>
      <c r="B1077" s="211">
        <v>0</v>
      </c>
      <c r="C1077" s="211">
        <v>0</v>
      </c>
      <c r="D1077" s="203" t="str">
        <f t="shared" si="16"/>
        <v/>
      </c>
      <c r="E1077" s="192"/>
      <c r="I1077" s="190"/>
      <c r="J1077" s="190"/>
    </row>
    <row r="1078" spans="1:10">
      <c r="A1078" s="200" t="s">
        <v>851</v>
      </c>
      <c r="B1078" s="211">
        <v>287</v>
      </c>
      <c r="C1078" s="211">
        <v>0</v>
      </c>
      <c r="D1078" s="203">
        <f t="shared" si="16"/>
        <v>0</v>
      </c>
      <c r="E1078" s="192"/>
      <c r="I1078" s="190"/>
      <c r="J1078" s="190"/>
    </row>
    <row r="1079" spans="1:10">
      <c r="A1079" s="200" t="s">
        <v>852</v>
      </c>
      <c r="B1079" s="211">
        <v>137</v>
      </c>
      <c r="C1079" s="211">
        <v>13430</v>
      </c>
      <c r="D1079" s="203">
        <f t="shared" si="16"/>
        <v>98.03</v>
      </c>
      <c r="E1079" s="192"/>
      <c r="I1079" s="190"/>
      <c r="J1079" s="190"/>
    </row>
    <row r="1080" spans="1:10">
      <c r="A1080" s="200" t="s">
        <v>853</v>
      </c>
      <c r="B1080" s="211">
        <v>0</v>
      </c>
      <c r="C1080" s="211">
        <v>0</v>
      </c>
      <c r="D1080" s="203" t="str">
        <f t="shared" si="16"/>
        <v/>
      </c>
      <c r="E1080" s="192"/>
      <c r="I1080" s="190"/>
      <c r="J1080" s="190"/>
    </row>
    <row r="1081" spans="1:10">
      <c r="A1081" s="200" t="s">
        <v>854</v>
      </c>
      <c r="B1081" s="211">
        <v>0</v>
      </c>
      <c r="C1081" s="211">
        <v>0</v>
      </c>
      <c r="D1081" s="203" t="str">
        <f t="shared" si="16"/>
        <v/>
      </c>
      <c r="E1081" s="192"/>
      <c r="I1081" s="190"/>
      <c r="J1081" s="190"/>
    </row>
    <row r="1082" spans="1:10">
      <c r="A1082" s="200" t="s">
        <v>855</v>
      </c>
      <c r="B1082" s="211">
        <v>0</v>
      </c>
      <c r="C1082" s="211">
        <v>0</v>
      </c>
      <c r="D1082" s="203" t="str">
        <f t="shared" si="16"/>
        <v/>
      </c>
      <c r="E1082" s="192"/>
      <c r="I1082" s="190"/>
      <c r="J1082" s="190"/>
    </row>
    <row r="1083" spans="1:10">
      <c r="A1083" s="200" t="s">
        <v>856</v>
      </c>
      <c r="B1083" s="211">
        <v>0</v>
      </c>
      <c r="C1083" s="211">
        <v>0</v>
      </c>
      <c r="D1083" s="203" t="str">
        <f t="shared" si="16"/>
        <v/>
      </c>
      <c r="E1083" s="192"/>
      <c r="I1083" s="190"/>
      <c r="J1083" s="190"/>
    </row>
    <row r="1084" spans="1:10">
      <c r="A1084" s="200" t="s">
        <v>857</v>
      </c>
      <c r="B1084" s="211">
        <v>0</v>
      </c>
      <c r="C1084" s="211">
        <v>0</v>
      </c>
      <c r="D1084" s="203" t="str">
        <f t="shared" si="16"/>
        <v/>
      </c>
      <c r="E1084" s="192"/>
      <c r="I1084" s="190"/>
      <c r="J1084" s="190"/>
    </row>
    <row r="1085" spans="1:10">
      <c r="A1085" s="200" t="s">
        <v>858</v>
      </c>
      <c r="B1085" s="211">
        <v>0</v>
      </c>
      <c r="C1085" s="211">
        <v>0</v>
      </c>
      <c r="D1085" s="203" t="str">
        <f t="shared" si="16"/>
        <v/>
      </c>
      <c r="E1085" s="192"/>
      <c r="I1085" s="190"/>
      <c r="J1085" s="190"/>
    </row>
    <row r="1086" spans="1:10">
      <c r="A1086" s="200" t="s">
        <v>859</v>
      </c>
      <c r="B1086" s="211">
        <v>0</v>
      </c>
      <c r="C1086" s="211">
        <v>0</v>
      </c>
      <c r="D1086" s="203" t="str">
        <f t="shared" si="16"/>
        <v/>
      </c>
      <c r="E1086" s="192"/>
      <c r="I1086" s="190"/>
      <c r="J1086" s="190"/>
    </row>
    <row r="1087" spans="1:10">
      <c r="A1087" s="200" t="s">
        <v>860</v>
      </c>
      <c r="B1087" s="211">
        <v>0</v>
      </c>
      <c r="C1087" s="211">
        <v>0</v>
      </c>
      <c r="D1087" s="203" t="str">
        <f t="shared" si="16"/>
        <v/>
      </c>
      <c r="E1087" s="192"/>
      <c r="I1087" s="190"/>
      <c r="J1087" s="190"/>
    </row>
    <row r="1088" spans="1:10">
      <c r="A1088" s="200" t="s">
        <v>861</v>
      </c>
      <c r="B1088" s="211">
        <v>0</v>
      </c>
      <c r="C1088" s="211">
        <v>0</v>
      </c>
      <c r="D1088" s="203" t="str">
        <f t="shared" si="16"/>
        <v/>
      </c>
      <c r="E1088" s="192"/>
      <c r="I1088" s="190"/>
      <c r="J1088" s="190"/>
    </row>
    <row r="1089" spans="1:10">
      <c r="A1089" s="200" t="s">
        <v>862</v>
      </c>
      <c r="B1089" s="211">
        <v>0</v>
      </c>
      <c r="C1089" s="211">
        <v>0</v>
      </c>
      <c r="D1089" s="203" t="str">
        <f t="shared" si="16"/>
        <v/>
      </c>
      <c r="E1089" s="192"/>
      <c r="I1089" s="190"/>
      <c r="J1089" s="190"/>
    </row>
    <row r="1090" spans="1:10">
      <c r="A1090" s="200" t="s">
        <v>863</v>
      </c>
      <c r="B1090" s="211">
        <v>291624</v>
      </c>
      <c r="C1090" s="211">
        <v>279132</v>
      </c>
      <c r="D1090" s="203">
        <f t="shared" si="16"/>
        <v>0.96</v>
      </c>
      <c r="E1090" s="192"/>
      <c r="I1090" s="190"/>
      <c r="J1090" s="190"/>
    </row>
    <row r="1091" spans="1:10">
      <c r="A1091" s="200" t="s">
        <v>864</v>
      </c>
      <c r="B1091" s="211">
        <v>245244</v>
      </c>
      <c r="C1091" s="211">
        <v>185968</v>
      </c>
      <c r="D1091" s="203">
        <f t="shared" si="16"/>
        <v>0.76</v>
      </c>
      <c r="E1091" s="192"/>
      <c r="I1091" s="190"/>
      <c r="J1091" s="190"/>
    </row>
    <row r="1092" spans="1:10">
      <c r="A1092" s="200" t="s">
        <v>41</v>
      </c>
      <c r="B1092" s="211">
        <v>75058</v>
      </c>
      <c r="C1092" s="211">
        <v>71973</v>
      </c>
      <c r="D1092" s="203">
        <f t="shared" si="16"/>
        <v>0.96</v>
      </c>
      <c r="E1092" s="192"/>
      <c r="I1092" s="190"/>
      <c r="J1092" s="190"/>
    </row>
    <row r="1093" spans="1:10">
      <c r="A1093" s="200" t="s">
        <v>42</v>
      </c>
      <c r="B1093" s="211">
        <v>11985</v>
      </c>
      <c r="C1093" s="211">
        <v>1885</v>
      </c>
      <c r="D1093" s="203">
        <f t="shared" ref="D1093:D1156" si="17">IF(B1093=0,"",ROUND(C1093/B1093,3))</f>
        <v>0.16</v>
      </c>
      <c r="E1093" s="192"/>
      <c r="I1093" s="190"/>
      <c r="J1093" s="190"/>
    </row>
    <row r="1094" spans="1:10">
      <c r="A1094" s="200" t="s">
        <v>43</v>
      </c>
      <c r="B1094" s="211">
        <v>607</v>
      </c>
      <c r="C1094" s="211">
        <v>574</v>
      </c>
      <c r="D1094" s="203">
        <f t="shared" si="17"/>
        <v>0.95</v>
      </c>
      <c r="E1094" s="192"/>
      <c r="I1094" s="190"/>
      <c r="J1094" s="190"/>
    </row>
    <row r="1095" spans="1:10">
      <c r="A1095" s="200" t="s">
        <v>865</v>
      </c>
      <c r="B1095" s="211">
        <v>4804</v>
      </c>
      <c r="C1095" s="211">
        <v>6524</v>
      </c>
      <c r="D1095" s="203">
        <f t="shared" si="17"/>
        <v>1.36</v>
      </c>
      <c r="E1095" s="192"/>
      <c r="I1095" s="190"/>
      <c r="J1095" s="190"/>
    </row>
    <row r="1096" spans="1:10">
      <c r="A1096" s="200" t="s">
        <v>866</v>
      </c>
      <c r="B1096" s="211">
        <v>4619</v>
      </c>
      <c r="C1096" s="211">
        <v>4113</v>
      </c>
      <c r="D1096" s="203">
        <f t="shared" si="17"/>
        <v>0.89</v>
      </c>
      <c r="E1096" s="192"/>
      <c r="I1096" s="190"/>
      <c r="J1096" s="190"/>
    </row>
    <row r="1097" spans="1:10">
      <c r="A1097" s="200" t="s">
        <v>867</v>
      </c>
      <c r="B1097" s="211">
        <v>1107</v>
      </c>
      <c r="C1097" s="211">
        <v>615</v>
      </c>
      <c r="D1097" s="203">
        <f t="shared" si="17"/>
        <v>0.56000000000000005</v>
      </c>
      <c r="E1097" s="192"/>
      <c r="I1097" s="190"/>
      <c r="J1097" s="190"/>
    </row>
    <row r="1098" spans="1:10">
      <c r="A1098" s="200" t="s">
        <v>868</v>
      </c>
      <c r="B1098" s="211">
        <v>1455</v>
      </c>
      <c r="C1098" s="211">
        <v>2284</v>
      </c>
      <c r="D1098" s="203">
        <f t="shared" si="17"/>
        <v>1.57</v>
      </c>
      <c r="E1098" s="192"/>
      <c r="I1098" s="190"/>
      <c r="J1098" s="190"/>
    </row>
    <row r="1099" spans="1:10">
      <c r="A1099" s="200" t="s">
        <v>869</v>
      </c>
      <c r="B1099" s="211">
        <v>18677</v>
      </c>
      <c r="C1099" s="211">
        <v>8758</v>
      </c>
      <c r="D1099" s="203">
        <f t="shared" si="17"/>
        <v>0.47</v>
      </c>
      <c r="E1099" s="192"/>
      <c r="I1099" s="190"/>
      <c r="J1099" s="190"/>
    </row>
    <row r="1100" spans="1:10">
      <c r="A1100" s="200" t="s">
        <v>870</v>
      </c>
      <c r="B1100" s="211">
        <v>18094</v>
      </c>
      <c r="C1100" s="211">
        <v>5314</v>
      </c>
      <c r="D1100" s="203">
        <f t="shared" si="17"/>
        <v>0.28999999999999998</v>
      </c>
      <c r="E1100" s="192"/>
      <c r="I1100" s="190"/>
      <c r="J1100" s="190"/>
    </row>
    <row r="1101" spans="1:10">
      <c r="A1101" s="200" t="s">
        <v>871</v>
      </c>
      <c r="B1101" s="211">
        <v>2369</v>
      </c>
      <c r="C1101" s="211">
        <v>6592</v>
      </c>
      <c r="D1101" s="203">
        <f t="shared" si="17"/>
        <v>2.78</v>
      </c>
      <c r="E1101" s="192"/>
      <c r="I1101" s="190"/>
      <c r="J1101" s="190"/>
    </row>
    <row r="1102" spans="1:10">
      <c r="A1102" s="200" t="s">
        <v>872</v>
      </c>
      <c r="B1102" s="211">
        <v>1990</v>
      </c>
      <c r="C1102" s="211">
        <v>12298</v>
      </c>
      <c r="D1102" s="203">
        <f t="shared" si="17"/>
        <v>6.18</v>
      </c>
      <c r="E1102" s="192"/>
      <c r="I1102" s="190"/>
      <c r="J1102" s="190"/>
    </row>
    <row r="1103" spans="1:10">
      <c r="A1103" s="200" t="s">
        <v>873</v>
      </c>
      <c r="B1103" s="211">
        <v>0</v>
      </c>
      <c r="C1103" s="211">
        <v>0</v>
      </c>
      <c r="D1103" s="203" t="str">
        <f t="shared" si="17"/>
        <v/>
      </c>
      <c r="E1103" s="192"/>
      <c r="I1103" s="190"/>
      <c r="J1103" s="190"/>
    </row>
    <row r="1104" spans="1:10">
      <c r="A1104" s="200" t="s">
        <v>874</v>
      </c>
      <c r="B1104" s="211">
        <v>0</v>
      </c>
      <c r="C1104" s="211">
        <v>0</v>
      </c>
      <c r="D1104" s="203" t="str">
        <f t="shared" si="17"/>
        <v/>
      </c>
      <c r="E1104" s="192"/>
      <c r="I1104" s="190"/>
      <c r="J1104" s="190"/>
    </row>
    <row r="1105" spans="1:10">
      <c r="A1105" s="200" t="s">
        <v>875</v>
      </c>
      <c r="B1105" s="211">
        <v>300</v>
      </c>
      <c r="C1105" s="211">
        <v>0</v>
      </c>
      <c r="D1105" s="203">
        <f t="shared" si="17"/>
        <v>0</v>
      </c>
      <c r="E1105" s="192"/>
      <c r="I1105" s="190"/>
      <c r="J1105" s="190"/>
    </row>
    <row r="1106" spans="1:10">
      <c r="A1106" s="200" t="s">
        <v>876</v>
      </c>
      <c r="B1106" s="211">
        <v>0</v>
      </c>
      <c r="C1106" s="211">
        <v>0</v>
      </c>
      <c r="D1106" s="203" t="str">
        <f t="shared" si="17"/>
        <v/>
      </c>
      <c r="E1106" s="192"/>
      <c r="I1106" s="190"/>
      <c r="J1106" s="190"/>
    </row>
    <row r="1107" spans="1:10">
      <c r="A1107" s="200" t="s">
        <v>877</v>
      </c>
      <c r="B1107" s="211">
        <v>0</v>
      </c>
      <c r="C1107" s="211">
        <v>0</v>
      </c>
      <c r="D1107" s="203" t="str">
        <f t="shared" si="17"/>
        <v/>
      </c>
      <c r="E1107" s="192"/>
      <c r="I1107" s="190"/>
      <c r="J1107" s="190"/>
    </row>
    <row r="1108" spans="1:10">
      <c r="A1108" s="200" t="s">
        <v>878</v>
      </c>
      <c r="B1108" s="211">
        <v>0</v>
      </c>
      <c r="C1108" s="211">
        <v>0</v>
      </c>
      <c r="D1108" s="203" t="str">
        <f t="shared" si="17"/>
        <v/>
      </c>
      <c r="E1108" s="192"/>
      <c r="I1108" s="190"/>
      <c r="J1108" s="190"/>
    </row>
    <row r="1109" spans="1:10">
      <c r="A1109" s="200" t="s">
        <v>879</v>
      </c>
      <c r="B1109" s="211">
        <v>0</v>
      </c>
      <c r="C1109" s="211">
        <v>0</v>
      </c>
      <c r="D1109" s="203" t="str">
        <f t="shared" si="17"/>
        <v/>
      </c>
      <c r="E1109" s="192"/>
      <c r="I1109" s="190"/>
      <c r="J1109" s="190"/>
    </row>
    <row r="1110" spans="1:10">
      <c r="A1110" s="200" t="s">
        <v>880</v>
      </c>
      <c r="B1110" s="211">
        <v>0</v>
      </c>
      <c r="C1110" s="211">
        <v>0</v>
      </c>
      <c r="D1110" s="203" t="str">
        <f t="shared" si="17"/>
        <v/>
      </c>
      <c r="E1110" s="192"/>
      <c r="I1110" s="190"/>
      <c r="J1110" s="190"/>
    </row>
    <row r="1111" spans="1:10">
      <c r="A1111" s="200" t="s">
        <v>881</v>
      </c>
      <c r="B1111" s="211">
        <v>0</v>
      </c>
      <c r="C1111" s="211">
        <v>0</v>
      </c>
      <c r="D1111" s="203" t="str">
        <f t="shared" si="17"/>
        <v/>
      </c>
      <c r="E1111" s="192"/>
      <c r="I1111" s="190"/>
      <c r="J1111" s="190"/>
    </row>
    <row r="1112" spans="1:10">
      <c r="A1112" s="200" t="s">
        <v>882</v>
      </c>
      <c r="B1112" s="211">
        <v>0</v>
      </c>
      <c r="C1112" s="211">
        <v>0</v>
      </c>
      <c r="D1112" s="203" t="str">
        <f t="shared" si="17"/>
        <v/>
      </c>
      <c r="E1112" s="192"/>
      <c r="I1112" s="190"/>
      <c r="J1112" s="190"/>
    </row>
    <row r="1113" spans="1:10">
      <c r="A1113" s="200" t="s">
        <v>883</v>
      </c>
      <c r="B1113" s="211">
        <v>0</v>
      </c>
      <c r="C1113" s="211">
        <v>0</v>
      </c>
      <c r="D1113" s="203" t="str">
        <f t="shared" si="17"/>
        <v/>
      </c>
      <c r="E1113" s="192"/>
      <c r="I1113" s="190"/>
      <c r="J1113" s="190"/>
    </row>
    <row r="1114" spans="1:10">
      <c r="A1114" s="200" t="s">
        <v>884</v>
      </c>
      <c r="B1114" s="211">
        <v>0</v>
      </c>
      <c r="C1114" s="211">
        <v>0</v>
      </c>
      <c r="D1114" s="203" t="str">
        <f t="shared" si="17"/>
        <v/>
      </c>
      <c r="E1114" s="192"/>
      <c r="I1114" s="190"/>
      <c r="J1114" s="190"/>
    </row>
    <row r="1115" spans="1:10">
      <c r="A1115" s="200" t="s">
        <v>885</v>
      </c>
      <c r="B1115" s="211">
        <v>12891</v>
      </c>
      <c r="C1115" s="211">
        <v>936</v>
      </c>
      <c r="D1115" s="203">
        <f t="shared" si="17"/>
        <v>7.0000000000000007E-2</v>
      </c>
      <c r="E1115" s="192"/>
      <c r="I1115" s="190"/>
      <c r="J1115" s="190"/>
    </row>
    <row r="1116" spans="1:10">
      <c r="A1116" s="200" t="s">
        <v>50</v>
      </c>
      <c r="B1116" s="211">
        <v>38034</v>
      </c>
      <c r="C1116" s="211">
        <v>33254</v>
      </c>
      <c r="D1116" s="203">
        <f t="shared" si="17"/>
        <v>0.87</v>
      </c>
      <c r="E1116" s="192"/>
      <c r="I1116" s="190"/>
      <c r="J1116" s="190"/>
    </row>
    <row r="1117" spans="1:10">
      <c r="A1117" s="200" t="s">
        <v>886</v>
      </c>
      <c r="B1117" s="211">
        <v>53254</v>
      </c>
      <c r="C1117" s="211">
        <v>30848</v>
      </c>
      <c r="D1117" s="203">
        <f t="shared" si="17"/>
        <v>0.57999999999999996</v>
      </c>
      <c r="E1117" s="192"/>
      <c r="I1117" s="190"/>
      <c r="J1117" s="190"/>
    </row>
    <row r="1118" spans="1:10">
      <c r="A1118" s="200" t="s">
        <v>887</v>
      </c>
      <c r="B1118" s="211">
        <v>13710</v>
      </c>
      <c r="C1118" s="211">
        <v>9865</v>
      </c>
      <c r="D1118" s="203">
        <f t="shared" si="17"/>
        <v>0.72</v>
      </c>
      <c r="E1118" s="192"/>
      <c r="I1118" s="190"/>
      <c r="J1118" s="190"/>
    </row>
    <row r="1119" spans="1:10">
      <c r="A1119" s="200" t="s">
        <v>41</v>
      </c>
      <c r="B1119" s="211">
        <v>1335</v>
      </c>
      <c r="C1119" s="211">
        <v>503</v>
      </c>
      <c r="D1119" s="203">
        <f t="shared" si="17"/>
        <v>0.38</v>
      </c>
      <c r="E1119" s="192"/>
      <c r="I1119" s="190"/>
      <c r="J1119" s="190"/>
    </row>
    <row r="1120" spans="1:10">
      <c r="A1120" s="200" t="s">
        <v>42</v>
      </c>
      <c r="B1120" s="211">
        <v>207</v>
      </c>
      <c r="C1120" s="211">
        <v>80</v>
      </c>
      <c r="D1120" s="203">
        <f t="shared" si="17"/>
        <v>0.39</v>
      </c>
      <c r="E1120" s="192"/>
      <c r="I1120" s="190"/>
      <c r="J1120" s="190"/>
    </row>
    <row r="1121" spans="1:10">
      <c r="A1121" s="200" t="s">
        <v>43</v>
      </c>
      <c r="B1121" s="211">
        <v>0</v>
      </c>
      <c r="C1121" s="211">
        <v>0</v>
      </c>
      <c r="D1121" s="203" t="str">
        <f t="shared" si="17"/>
        <v/>
      </c>
      <c r="E1121" s="192"/>
      <c r="I1121" s="190"/>
      <c r="J1121" s="190"/>
    </row>
    <row r="1122" spans="1:10">
      <c r="A1122" s="200" t="s">
        <v>888</v>
      </c>
      <c r="B1122" s="211">
        <v>3333</v>
      </c>
      <c r="C1122" s="211">
        <v>3279</v>
      </c>
      <c r="D1122" s="203">
        <f t="shared" si="17"/>
        <v>0.98</v>
      </c>
      <c r="E1122" s="192"/>
      <c r="I1122" s="190"/>
      <c r="J1122" s="190"/>
    </row>
    <row r="1123" spans="1:10">
      <c r="A1123" s="200" t="s">
        <v>889</v>
      </c>
      <c r="B1123" s="211">
        <v>21</v>
      </c>
      <c r="C1123" s="211">
        <v>0</v>
      </c>
      <c r="D1123" s="203">
        <f t="shared" si="17"/>
        <v>0</v>
      </c>
      <c r="E1123" s="192"/>
      <c r="I1123" s="190"/>
      <c r="J1123" s="190"/>
    </row>
    <row r="1124" spans="1:10">
      <c r="A1124" s="200" t="s">
        <v>890</v>
      </c>
      <c r="B1124" s="211">
        <v>0</v>
      </c>
      <c r="C1124" s="211">
        <v>0</v>
      </c>
      <c r="D1124" s="203" t="str">
        <f t="shared" si="17"/>
        <v/>
      </c>
      <c r="E1124" s="192"/>
      <c r="I1124" s="190"/>
      <c r="J1124" s="190"/>
    </row>
    <row r="1125" spans="1:10">
      <c r="A1125" s="200" t="s">
        <v>891</v>
      </c>
      <c r="B1125" s="211">
        <v>0</v>
      </c>
      <c r="C1125" s="211">
        <v>0</v>
      </c>
      <c r="D1125" s="203" t="str">
        <f t="shared" si="17"/>
        <v/>
      </c>
      <c r="E1125" s="192"/>
      <c r="I1125" s="190"/>
      <c r="J1125" s="190"/>
    </row>
    <row r="1126" spans="1:10">
      <c r="A1126" s="200" t="s">
        <v>892</v>
      </c>
      <c r="B1126" s="211">
        <v>7813</v>
      </c>
      <c r="C1126" s="211">
        <v>5474</v>
      </c>
      <c r="D1126" s="203">
        <f t="shared" si="17"/>
        <v>0.7</v>
      </c>
      <c r="E1126" s="192"/>
      <c r="I1126" s="190"/>
      <c r="J1126" s="190"/>
    </row>
    <row r="1127" spans="1:10">
      <c r="A1127" s="200" t="s">
        <v>893</v>
      </c>
      <c r="B1127" s="211">
        <v>56</v>
      </c>
      <c r="C1127" s="211">
        <v>37</v>
      </c>
      <c r="D1127" s="203">
        <f t="shared" si="17"/>
        <v>0.66</v>
      </c>
      <c r="E1127" s="192"/>
      <c r="I1127" s="190"/>
      <c r="J1127" s="190"/>
    </row>
    <row r="1128" spans="1:10">
      <c r="A1128" s="200" t="s">
        <v>894</v>
      </c>
      <c r="B1128" s="211">
        <v>357</v>
      </c>
      <c r="C1128" s="211">
        <v>0</v>
      </c>
      <c r="D1128" s="203">
        <f t="shared" si="17"/>
        <v>0</v>
      </c>
      <c r="E1128" s="192"/>
      <c r="I1128" s="190"/>
      <c r="J1128" s="190"/>
    </row>
    <row r="1129" spans="1:10">
      <c r="A1129" s="200" t="s">
        <v>895</v>
      </c>
      <c r="B1129" s="211">
        <v>0</v>
      </c>
      <c r="C1129" s="211">
        <v>0</v>
      </c>
      <c r="D1129" s="203" t="str">
        <f t="shared" si="17"/>
        <v/>
      </c>
      <c r="E1129" s="192"/>
      <c r="I1129" s="190"/>
      <c r="J1129" s="190"/>
    </row>
    <row r="1130" spans="1:10">
      <c r="A1130" s="200" t="s">
        <v>896</v>
      </c>
      <c r="B1130" s="211">
        <v>0</v>
      </c>
      <c r="C1130" s="211">
        <v>0</v>
      </c>
      <c r="D1130" s="203" t="str">
        <f t="shared" si="17"/>
        <v/>
      </c>
      <c r="E1130" s="192"/>
      <c r="I1130" s="190"/>
      <c r="J1130" s="190"/>
    </row>
    <row r="1131" spans="1:10">
      <c r="A1131" s="200" t="s">
        <v>897</v>
      </c>
      <c r="B1131" s="211">
        <v>0</v>
      </c>
      <c r="C1131" s="211">
        <v>0</v>
      </c>
      <c r="D1131" s="203" t="str">
        <f t="shared" si="17"/>
        <v/>
      </c>
      <c r="E1131" s="192"/>
      <c r="I1131" s="190"/>
      <c r="J1131" s="190"/>
    </row>
    <row r="1132" spans="1:10">
      <c r="A1132" s="200" t="s">
        <v>898</v>
      </c>
      <c r="B1132" s="211">
        <v>588</v>
      </c>
      <c r="C1132" s="211">
        <v>492</v>
      </c>
      <c r="D1132" s="203">
        <f t="shared" si="17"/>
        <v>0.84</v>
      </c>
      <c r="E1132" s="192"/>
      <c r="I1132" s="190"/>
      <c r="J1132" s="190"/>
    </row>
    <row r="1133" spans="1:10">
      <c r="A1133" s="200" t="s">
        <v>899</v>
      </c>
      <c r="B1133" s="211">
        <v>32670</v>
      </c>
      <c r="C1133" s="211">
        <v>83299</v>
      </c>
      <c r="D1133" s="203">
        <f t="shared" si="17"/>
        <v>2.5499999999999998</v>
      </c>
      <c r="E1133" s="192"/>
      <c r="I1133" s="190"/>
      <c r="J1133" s="190"/>
    </row>
    <row r="1134" spans="1:10">
      <c r="A1134" s="200" t="s">
        <v>900</v>
      </c>
      <c r="B1134" s="211">
        <v>2341438</v>
      </c>
      <c r="C1134" s="211">
        <v>1059188</v>
      </c>
      <c r="D1134" s="203">
        <f t="shared" si="17"/>
        <v>0.45</v>
      </c>
      <c r="E1134" s="192"/>
      <c r="I1134" s="190"/>
      <c r="J1134" s="190"/>
    </row>
    <row r="1135" spans="1:10">
      <c r="A1135" s="200" t="s">
        <v>901</v>
      </c>
      <c r="B1135" s="211">
        <v>2024820</v>
      </c>
      <c r="C1135" s="211">
        <v>646134</v>
      </c>
      <c r="D1135" s="203">
        <f t="shared" si="17"/>
        <v>0.32</v>
      </c>
      <c r="E1135" s="192"/>
      <c r="I1135" s="190"/>
      <c r="J1135" s="190"/>
    </row>
    <row r="1136" spans="1:10">
      <c r="A1136" s="200" t="s">
        <v>902</v>
      </c>
      <c r="B1136" s="211">
        <v>30484</v>
      </c>
      <c r="C1136" s="211">
        <v>30</v>
      </c>
      <c r="D1136" s="203">
        <f t="shared" si="17"/>
        <v>0</v>
      </c>
      <c r="E1136" s="192"/>
      <c r="I1136" s="190"/>
      <c r="J1136" s="190"/>
    </row>
    <row r="1137" spans="1:10">
      <c r="A1137" s="200" t="s">
        <v>903</v>
      </c>
      <c r="B1137" s="211">
        <v>0</v>
      </c>
      <c r="C1137" s="211">
        <v>0</v>
      </c>
      <c r="D1137" s="203" t="str">
        <f t="shared" si="17"/>
        <v/>
      </c>
      <c r="E1137" s="192"/>
      <c r="I1137" s="190"/>
      <c r="J1137" s="190"/>
    </row>
    <row r="1138" spans="1:10">
      <c r="A1138" s="200" t="s">
        <v>904</v>
      </c>
      <c r="B1138" s="211">
        <v>478993</v>
      </c>
      <c r="C1138" s="211">
        <v>87572</v>
      </c>
      <c r="D1138" s="203">
        <f t="shared" si="17"/>
        <v>0.18</v>
      </c>
      <c r="E1138" s="192"/>
      <c r="I1138" s="190"/>
      <c r="J1138" s="190"/>
    </row>
    <row r="1139" spans="1:10">
      <c r="A1139" s="200" t="s">
        <v>905</v>
      </c>
      <c r="B1139" s="211">
        <v>43231</v>
      </c>
      <c r="C1139" s="211">
        <v>2297</v>
      </c>
      <c r="D1139" s="203">
        <f t="shared" si="17"/>
        <v>0.05</v>
      </c>
      <c r="E1139" s="192"/>
      <c r="I1139" s="190"/>
      <c r="J1139" s="190"/>
    </row>
    <row r="1140" spans="1:10">
      <c r="A1140" s="200" t="s">
        <v>906</v>
      </c>
      <c r="B1140" s="211">
        <v>429507</v>
      </c>
      <c r="C1140" s="211">
        <v>142800</v>
      </c>
      <c r="D1140" s="203">
        <f t="shared" si="17"/>
        <v>0.33</v>
      </c>
      <c r="E1140" s="192"/>
      <c r="I1140" s="190"/>
      <c r="J1140" s="190"/>
    </row>
    <row r="1141" spans="1:10">
      <c r="A1141" s="200" t="s">
        <v>907</v>
      </c>
      <c r="B1141" s="211">
        <v>214340</v>
      </c>
      <c r="C1141" s="211">
        <v>62425</v>
      </c>
      <c r="D1141" s="203">
        <f t="shared" si="17"/>
        <v>0.28999999999999998</v>
      </c>
      <c r="E1141" s="192"/>
      <c r="I1141" s="190"/>
      <c r="J1141" s="190"/>
    </row>
    <row r="1142" spans="1:10">
      <c r="A1142" s="200" t="s">
        <v>908</v>
      </c>
      <c r="B1142" s="211">
        <v>8562</v>
      </c>
      <c r="C1142" s="211">
        <v>3602</v>
      </c>
      <c r="D1142" s="203">
        <f t="shared" si="17"/>
        <v>0.42</v>
      </c>
      <c r="E1142" s="192"/>
      <c r="I1142" s="190"/>
      <c r="J1142" s="190"/>
    </row>
    <row r="1143" spans="1:10">
      <c r="A1143" s="200" t="s">
        <v>909</v>
      </c>
      <c r="B1143" s="211">
        <v>3188</v>
      </c>
      <c r="C1143" s="211">
        <v>5146</v>
      </c>
      <c r="D1143" s="203">
        <f t="shared" si="17"/>
        <v>1.61</v>
      </c>
      <c r="E1143" s="192"/>
      <c r="I1143" s="190"/>
      <c r="J1143" s="190"/>
    </row>
    <row r="1144" spans="1:10">
      <c r="A1144" s="200" t="s">
        <v>910</v>
      </c>
      <c r="B1144" s="211">
        <v>0</v>
      </c>
      <c r="C1144" s="211">
        <v>0</v>
      </c>
      <c r="D1144" s="203" t="str">
        <f t="shared" si="17"/>
        <v/>
      </c>
      <c r="E1144" s="192"/>
      <c r="I1144" s="190"/>
      <c r="J1144" s="190"/>
    </row>
    <row r="1145" spans="1:10">
      <c r="A1145" s="200" t="s">
        <v>911</v>
      </c>
      <c r="B1145" s="211">
        <v>816515</v>
      </c>
      <c r="C1145" s="211">
        <v>342262</v>
      </c>
      <c r="D1145" s="203">
        <f t="shared" si="17"/>
        <v>0.42</v>
      </c>
      <c r="E1145" s="192"/>
      <c r="I1145" s="190"/>
      <c r="J1145" s="190"/>
    </row>
    <row r="1146" spans="1:10">
      <c r="A1146" s="200" t="s">
        <v>912</v>
      </c>
      <c r="B1146" s="211">
        <v>273793</v>
      </c>
      <c r="C1146" s="211">
        <v>388428</v>
      </c>
      <c r="D1146" s="203">
        <f t="shared" si="17"/>
        <v>1.42</v>
      </c>
      <c r="E1146" s="192"/>
      <c r="I1146" s="190"/>
      <c r="J1146" s="190"/>
    </row>
    <row r="1147" spans="1:10">
      <c r="A1147" s="200" t="s">
        <v>913</v>
      </c>
      <c r="B1147" s="211">
        <v>273645</v>
      </c>
      <c r="C1147" s="211">
        <v>388390</v>
      </c>
      <c r="D1147" s="203">
        <f t="shared" si="17"/>
        <v>1.42</v>
      </c>
      <c r="E1147" s="192"/>
      <c r="I1147" s="190"/>
      <c r="J1147" s="190"/>
    </row>
    <row r="1148" spans="1:10">
      <c r="A1148" s="200" t="s">
        <v>914</v>
      </c>
      <c r="B1148" s="211">
        <v>0</v>
      </c>
      <c r="C1148" s="211">
        <v>38</v>
      </c>
      <c r="D1148" s="203" t="str">
        <f t="shared" si="17"/>
        <v/>
      </c>
      <c r="E1148" s="192"/>
      <c r="I1148" s="190"/>
      <c r="J1148" s="190"/>
    </row>
    <row r="1149" spans="1:10">
      <c r="A1149" s="200" t="s">
        <v>915</v>
      </c>
      <c r="B1149" s="211">
        <v>148</v>
      </c>
      <c r="C1149" s="211">
        <v>0</v>
      </c>
      <c r="D1149" s="203">
        <f t="shared" si="17"/>
        <v>0</v>
      </c>
      <c r="E1149" s="192"/>
      <c r="I1149" s="190"/>
      <c r="J1149" s="190"/>
    </row>
    <row r="1150" spans="1:10">
      <c r="A1150" s="200" t="s">
        <v>916</v>
      </c>
      <c r="B1150" s="211">
        <v>42825</v>
      </c>
      <c r="C1150" s="211">
        <v>24626</v>
      </c>
      <c r="D1150" s="203">
        <f t="shared" si="17"/>
        <v>0.57999999999999996</v>
      </c>
      <c r="E1150" s="192"/>
      <c r="I1150" s="190"/>
      <c r="J1150" s="190"/>
    </row>
    <row r="1151" spans="1:10">
      <c r="A1151" s="200" t="s">
        <v>917</v>
      </c>
      <c r="B1151" s="211">
        <v>65</v>
      </c>
      <c r="C1151" s="211">
        <v>107</v>
      </c>
      <c r="D1151" s="203">
        <f t="shared" si="17"/>
        <v>1.65</v>
      </c>
      <c r="E1151" s="192"/>
      <c r="I1151" s="190"/>
      <c r="J1151" s="190"/>
    </row>
    <row r="1152" spans="1:10">
      <c r="A1152" s="200" t="s">
        <v>918</v>
      </c>
      <c r="B1152" s="211">
        <v>14181</v>
      </c>
      <c r="C1152" s="211">
        <v>15930</v>
      </c>
      <c r="D1152" s="203">
        <f t="shared" si="17"/>
        <v>1.1200000000000001</v>
      </c>
      <c r="E1152" s="192"/>
      <c r="I1152" s="190"/>
      <c r="J1152" s="190"/>
    </row>
    <row r="1153" spans="1:10">
      <c r="A1153" s="200" t="s">
        <v>919</v>
      </c>
      <c r="B1153" s="211">
        <v>28579</v>
      </c>
      <c r="C1153" s="211">
        <v>8589</v>
      </c>
      <c r="D1153" s="203">
        <f t="shared" si="17"/>
        <v>0.3</v>
      </c>
      <c r="E1153" s="192"/>
      <c r="I1153" s="190"/>
      <c r="J1153" s="190"/>
    </row>
    <row r="1154" spans="1:10">
      <c r="A1154" s="200" t="s">
        <v>920</v>
      </c>
      <c r="B1154" s="211">
        <v>133934</v>
      </c>
      <c r="C1154" s="211">
        <v>89127</v>
      </c>
      <c r="D1154" s="203">
        <f t="shared" si="17"/>
        <v>0.67</v>
      </c>
      <c r="E1154" s="192"/>
      <c r="I1154" s="190"/>
      <c r="J1154" s="190"/>
    </row>
    <row r="1155" spans="1:10">
      <c r="A1155" s="200" t="s">
        <v>921</v>
      </c>
      <c r="B1155" s="211">
        <v>52368</v>
      </c>
      <c r="C1155" s="211">
        <v>76683</v>
      </c>
      <c r="D1155" s="203">
        <f t="shared" si="17"/>
        <v>1.46</v>
      </c>
      <c r="E1155" s="192"/>
      <c r="I1155" s="190"/>
      <c r="J1155" s="190"/>
    </row>
    <row r="1156" spans="1:10">
      <c r="A1156" s="200" t="s">
        <v>41</v>
      </c>
      <c r="B1156" s="211">
        <v>6037</v>
      </c>
      <c r="C1156" s="211">
        <v>2990</v>
      </c>
      <c r="D1156" s="203">
        <f t="shared" si="17"/>
        <v>0.5</v>
      </c>
      <c r="E1156" s="192"/>
      <c r="I1156" s="190"/>
      <c r="J1156" s="190"/>
    </row>
    <row r="1157" spans="1:10">
      <c r="A1157" s="200" t="s">
        <v>42</v>
      </c>
      <c r="B1157" s="211">
        <v>130</v>
      </c>
      <c r="C1157" s="211">
        <v>103</v>
      </c>
      <c r="D1157" s="203">
        <f t="shared" ref="D1157:D1220" si="18">IF(B1157=0,"",ROUND(C1157/B1157,3))</f>
        <v>0.79</v>
      </c>
      <c r="E1157" s="192"/>
      <c r="I1157" s="190"/>
      <c r="J1157" s="190"/>
    </row>
    <row r="1158" spans="1:10">
      <c r="A1158" s="200" t="s">
        <v>43</v>
      </c>
      <c r="B1158" s="211">
        <v>776</v>
      </c>
      <c r="C1158" s="211">
        <v>1201</v>
      </c>
      <c r="D1158" s="203">
        <f t="shared" si="18"/>
        <v>1.55</v>
      </c>
      <c r="E1158" s="192"/>
      <c r="I1158" s="190"/>
      <c r="J1158" s="190"/>
    </row>
    <row r="1159" spans="1:10">
      <c r="A1159" s="200" t="s">
        <v>922</v>
      </c>
      <c r="B1159" s="211">
        <v>0</v>
      </c>
      <c r="C1159" s="211">
        <v>0</v>
      </c>
      <c r="D1159" s="203" t="str">
        <f t="shared" si="18"/>
        <v/>
      </c>
      <c r="E1159" s="192"/>
      <c r="I1159" s="190"/>
      <c r="J1159" s="190"/>
    </row>
    <row r="1160" spans="1:10">
      <c r="A1160" s="200" t="s">
        <v>923</v>
      </c>
      <c r="B1160" s="211">
        <v>12</v>
      </c>
      <c r="C1160" s="211">
        <v>0</v>
      </c>
      <c r="D1160" s="203">
        <f t="shared" si="18"/>
        <v>0</v>
      </c>
      <c r="E1160" s="192"/>
      <c r="I1160" s="190"/>
      <c r="J1160" s="190"/>
    </row>
    <row r="1161" spans="1:10">
      <c r="A1161" s="200" t="s">
        <v>924</v>
      </c>
      <c r="B1161" s="211">
        <v>12519</v>
      </c>
      <c r="C1161" s="211">
        <v>3087</v>
      </c>
      <c r="D1161" s="203">
        <f t="shared" si="18"/>
        <v>0.25</v>
      </c>
      <c r="E1161" s="192"/>
      <c r="I1161" s="190"/>
      <c r="J1161" s="190"/>
    </row>
    <row r="1162" spans="1:10">
      <c r="A1162" s="200" t="s">
        <v>925</v>
      </c>
      <c r="B1162" s="211">
        <v>450</v>
      </c>
      <c r="C1162" s="211">
        <v>450</v>
      </c>
      <c r="D1162" s="203">
        <f t="shared" si="18"/>
        <v>1</v>
      </c>
      <c r="E1162" s="192"/>
      <c r="I1162" s="190"/>
      <c r="J1162" s="190"/>
    </row>
    <row r="1163" spans="1:10">
      <c r="A1163" s="200" t="s">
        <v>926</v>
      </c>
      <c r="B1163" s="211">
        <v>11471</v>
      </c>
      <c r="C1163" s="211">
        <v>7500</v>
      </c>
      <c r="D1163" s="203">
        <f t="shared" si="18"/>
        <v>0.65</v>
      </c>
      <c r="E1163" s="192"/>
      <c r="I1163" s="190"/>
      <c r="J1163" s="190"/>
    </row>
    <row r="1164" spans="1:10">
      <c r="A1164" s="200" t="s">
        <v>927</v>
      </c>
      <c r="B1164" s="211">
        <v>0</v>
      </c>
      <c r="C1164" s="211">
        <v>0</v>
      </c>
      <c r="D1164" s="203" t="str">
        <f t="shared" si="18"/>
        <v/>
      </c>
      <c r="E1164" s="192"/>
      <c r="I1164" s="190"/>
      <c r="J1164" s="190"/>
    </row>
    <row r="1165" spans="1:10">
      <c r="A1165" s="200" t="s">
        <v>928</v>
      </c>
      <c r="B1165" s="211">
        <v>0</v>
      </c>
      <c r="C1165" s="211">
        <v>0</v>
      </c>
      <c r="D1165" s="203" t="str">
        <f t="shared" si="18"/>
        <v/>
      </c>
      <c r="E1165" s="192"/>
      <c r="I1165" s="190"/>
      <c r="J1165" s="190"/>
    </row>
    <row r="1166" spans="1:10">
      <c r="A1166" s="200" t="s">
        <v>929</v>
      </c>
      <c r="B1166" s="211">
        <v>12191</v>
      </c>
      <c r="C1166" s="211">
        <v>53528</v>
      </c>
      <c r="D1166" s="203">
        <f t="shared" si="18"/>
        <v>4.3899999999999997</v>
      </c>
      <c r="E1166" s="192"/>
      <c r="I1166" s="190"/>
      <c r="J1166" s="190"/>
    </row>
    <row r="1167" spans="1:10">
      <c r="A1167" s="200" t="s">
        <v>930</v>
      </c>
      <c r="B1167" s="211">
        <v>0</v>
      </c>
      <c r="C1167" s="211">
        <v>0</v>
      </c>
      <c r="D1167" s="203" t="str">
        <f t="shared" si="18"/>
        <v/>
      </c>
      <c r="E1167" s="192"/>
      <c r="I1167" s="190"/>
      <c r="J1167" s="190"/>
    </row>
    <row r="1168" spans="1:10">
      <c r="A1168" s="200" t="s">
        <v>50</v>
      </c>
      <c r="B1168" s="211">
        <v>798</v>
      </c>
      <c r="C1168" s="211">
        <v>844</v>
      </c>
      <c r="D1168" s="203">
        <f t="shared" si="18"/>
        <v>1.06</v>
      </c>
      <c r="E1168" s="192"/>
      <c r="I1168" s="190"/>
      <c r="J1168" s="190"/>
    </row>
    <row r="1169" spans="1:10">
      <c r="A1169" s="200" t="s">
        <v>931</v>
      </c>
      <c r="B1169" s="211">
        <v>7984</v>
      </c>
      <c r="C1169" s="211">
        <v>6980</v>
      </c>
      <c r="D1169" s="203">
        <f t="shared" si="18"/>
        <v>0.87</v>
      </c>
      <c r="E1169" s="192"/>
      <c r="I1169" s="190"/>
      <c r="J1169" s="190"/>
    </row>
    <row r="1170" spans="1:10">
      <c r="A1170" s="200" t="s">
        <v>932</v>
      </c>
      <c r="B1170" s="211">
        <v>13688</v>
      </c>
      <c r="C1170" s="211">
        <v>326</v>
      </c>
      <c r="D1170" s="203">
        <f t="shared" si="18"/>
        <v>0.02</v>
      </c>
      <c r="E1170" s="192"/>
      <c r="I1170" s="190"/>
      <c r="J1170" s="190"/>
    </row>
    <row r="1171" spans="1:10">
      <c r="A1171" s="200" t="s">
        <v>41</v>
      </c>
      <c r="B1171" s="211">
        <v>0</v>
      </c>
      <c r="C1171" s="211">
        <v>60</v>
      </c>
      <c r="D1171" s="203" t="str">
        <f t="shared" si="18"/>
        <v/>
      </c>
      <c r="E1171" s="192"/>
      <c r="I1171" s="190"/>
      <c r="J1171" s="190"/>
    </row>
    <row r="1172" spans="1:10">
      <c r="A1172" s="200" t="s">
        <v>42</v>
      </c>
      <c r="B1172" s="211">
        <v>0</v>
      </c>
      <c r="C1172" s="211">
        <v>0</v>
      </c>
      <c r="D1172" s="203" t="str">
        <f t="shared" si="18"/>
        <v/>
      </c>
      <c r="E1172" s="192"/>
      <c r="I1172" s="190"/>
      <c r="J1172" s="190"/>
    </row>
    <row r="1173" spans="1:10">
      <c r="A1173" s="200" t="s">
        <v>43</v>
      </c>
      <c r="B1173" s="211">
        <v>0</v>
      </c>
      <c r="C1173" s="211">
        <v>0</v>
      </c>
      <c r="D1173" s="203" t="str">
        <f t="shared" si="18"/>
        <v/>
      </c>
      <c r="E1173" s="192"/>
      <c r="I1173" s="190"/>
      <c r="J1173" s="190"/>
    </row>
    <row r="1174" spans="1:10">
      <c r="A1174" s="200" t="s">
        <v>933</v>
      </c>
      <c r="B1174" s="211">
        <v>0</v>
      </c>
      <c r="C1174" s="211">
        <v>0</v>
      </c>
      <c r="D1174" s="203" t="str">
        <f t="shared" si="18"/>
        <v/>
      </c>
      <c r="E1174" s="192"/>
      <c r="I1174" s="190"/>
      <c r="J1174" s="190"/>
    </row>
    <row r="1175" spans="1:10">
      <c r="A1175" s="200" t="s">
        <v>934</v>
      </c>
      <c r="B1175" s="211">
        <v>0</v>
      </c>
      <c r="C1175" s="211">
        <v>0</v>
      </c>
      <c r="D1175" s="203" t="str">
        <f t="shared" si="18"/>
        <v/>
      </c>
      <c r="E1175" s="192"/>
      <c r="I1175" s="190"/>
      <c r="J1175" s="190"/>
    </row>
    <row r="1176" spans="1:10">
      <c r="A1176" s="200" t="s">
        <v>935</v>
      </c>
      <c r="B1176" s="211">
        <v>0</v>
      </c>
      <c r="C1176" s="211">
        <v>0</v>
      </c>
      <c r="D1176" s="203" t="str">
        <f t="shared" si="18"/>
        <v/>
      </c>
      <c r="E1176" s="192"/>
      <c r="I1176" s="190"/>
      <c r="J1176" s="190"/>
    </row>
    <row r="1177" spans="1:10">
      <c r="A1177" s="200" t="s">
        <v>936</v>
      </c>
      <c r="B1177" s="211">
        <v>0</v>
      </c>
      <c r="C1177" s="211">
        <v>0</v>
      </c>
      <c r="D1177" s="203" t="str">
        <f t="shared" si="18"/>
        <v/>
      </c>
      <c r="E1177" s="192"/>
      <c r="I1177" s="190"/>
      <c r="J1177" s="190"/>
    </row>
    <row r="1178" spans="1:10">
      <c r="A1178" s="200" t="s">
        <v>937</v>
      </c>
      <c r="B1178" s="211">
        <v>0</v>
      </c>
      <c r="C1178" s="211">
        <v>0</v>
      </c>
      <c r="D1178" s="203" t="str">
        <f t="shared" si="18"/>
        <v/>
      </c>
      <c r="E1178" s="192"/>
      <c r="I1178" s="190"/>
      <c r="J1178" s="190"/>
    </row>
    <row r="1179" spans="1:10">
      <c r="A1179" s="200" t="s">
        <v>938</v>
      </c>
      <c r="B1179" s="211">
        <v>0</v>
      </c>
      <c r="C1179" s="211">
        <v>0</v>
      </c>
      <c r="D1179" s="203" t="str">
        <f t="shared" si="18"/>
        <v/>
      </c>
      <c r="E1179" s="192"/>
      <c r="I1179" s="190"/>
      <c r="J1179" s="190"/>
    </row>
    <row r="1180" spans="1:10">
      <c r="A1180" s="200" t="s">
        <v>939</v>
      </c>
      <c r="B1180" s="211">
        <v>13688</v>
      </c>
      <c r="C1180" s="211">
        <v>0</v>
      </c>
      <c r="D1180" s="203">
        <f t="shared" si="18"/>
        <v>0</v>
      </c>
      <c r="E1180" s="192"/>
      <c r="I1180" s="190"/>
      <c r="J1180" s="190"/>
    </row>
    <row r="1181" spans="1:10">
      <c r="A1181" s="200" t="s">
        <v>940</v>
      </c>
      <c r="B1181" s="211">
        <v>0</v>
      </c>
      <c r="C1181" s="211">
        <v>0</v>
      </c>
      <c r="D1181" s="203" t="str">
        <f t="shared" si="18"/>
        <v/>
      </c>
      <c r="E1181" s="192"/>
      <c r="I1181" s="190"/>
      <c r="J1181" s="190"/>
    </row>
    <row r="1182" spans="1:10">
      <c r="A1182" s="200" t="s">
        <v>50</v>
      </c>
      <c r="B1182" s="211">
        <v>0</v>
      </c>
      <c r="C1182" s="211">
        <v>0</v>
      </c>
      <c r="D1182" s="203" t="str">
        <f t="shared" si="18"/>
        <v/>
      </c>
      <c r="E1182" s="192"/>
      <c r="I1182" s="190"/>
      <c r="J1182" s="190"/>
    </row>
    <row r="1183" spans="1:10">
      <c r="A1183" s="200" t="s">
        <v>941</v>
      </c>
      <c r="B1183" s="211">
        <v>0</v>
      </c>
      <c r="C1183" s="211">
        <v>266</v>
      </c>
      <c r="D1183" s="203" t="str">
        <f t="shared" si="18"/>
        <v/>
      </c>
      <c r="E1183" s="192"/>
      <c r="I1183" s="190"/>
      <c r="J1183" s="190"/>
    </row>
    <row r="1184" spans="1:10">
      <c r="A1184" s="200" t="s">
        <v>942</v>
      </c>
      <c r="B1184" s="211">
        <v>0</v>
      </c>
      <c r="C1184" s="211">
        <v>0</v>
      </c>
      <c r="D1184" s="203" t="str">
        <f t="shared" si="18"/>
        <v/>
      </c>
      <c r="E1184" s="192"/>
      <c r="I1184" s="190"/>
      <c r="J1184" s="190"/>
    </row>
    <row r="1185" spans="1:10">
      <c r="A1185" s="200" t="s">
        <v>943</v>
      </c>
      <c r="B1185" s="211">
        <v>0</v>
      </c>
      <c r="C1185" s="211">
        <v>0</v>
      </c>
      <c r="D1185" s="203" t="str">
        <f t="shared" si="18"/>
        <v/>
      </c>
      <c r="E1185" s="192"/>
      <c r="I1185" s="190"/>
      <c r="J1185" s="190"/>
    </row>
    <row r="1186" spans="1:10">
      <c r="A1186" s="200" t="s">
        <v>944</v>
      </c>
      <c r="B1186" s="211">
        <v>0</v>
      </c>
      <c r="C1186" s="211">
        <v>0</v>
      </c>
      <c r="D1186" s="203" t="str">
        <f t="shared" si="18"/>
        <v/>
      </c>
      <c r="E1186" s="192"/>
      <c r="I1186" s="190"/>
      <c r="J1186" s="190"/>
    </row>
    <row r="1187" spans="1:10">
      <c r="A1187" s="200" t="s">
        <v>945</v>
      </c>
      <c r="B1187" s="211">
        <v>0</v>
      </c>
      <c r="C1187" s="211">
        <v>0</v>
      </c>
      <c r="D1187" s="203" t="str">
        <f t="shared" si="18"/>
        <v/>
      </c>
      <c r="E1187" s="192"/>
      <c r="I1187" s="190"/>
      <c r="J1187" s="190"/>
    </row>
    <row r="1188" spans="1:10">
      <c r="A1188" s="200" t="s">
        <v>946</v>
      </c>
      <c r="B1188" s="211">
        <v>0</v>
      </c>
      <c r="C1188" s="211">
        <v>0</v>
      </c>
      <c r="D1188" s="203" t="str">
        <f t="shared" si="18"/>
        <v/>
      </c>
      <c r="E1188" s="192"/>
      <c r="I1188" s="190"/>
      <c r="J1188" s="190"/>
    </row>
    <row r="1189" spans="1:10">
      <c r="A1189" s="200" t="s">
        <v>947</v>
      </c>
      <c r="B1189" s="211">
        <v>59273</v>
      </c>
      <c r="C1189" s="211">
        <v>5598</v>
      </c>
      <c r="D1189" s="203">
        <f t="shared" si="18"/>
        <v>0.09</v>
      </c>
      <c r="E1189" s="192"/>
      <c r="I1189" s="190"/>
      <c r="J1189" s="190"/>
    </row>
    <row r="1190" spans="1:10">
      <c r="A1190" s="200" t="s">
        <v>948</v>
      </c>
      <c r="B1190" s="211">
        <v>4678</v>
      </c>
      <c r="C1190" s="211">
        <v>2444</v>
      </c>
      <c r="D1190" s="203">
        <f t="shared" si="18"/>
        <v>0.52</v>
      </c>
      <c r="E1190" s="192"/>
      <c r="I1190" s="190"/>
      <c r="J1190" s="190"/>
    </row>
    <row r="1191" spans="1:10">
      <c r="A1191" s="200" t="s">
        <v>949</v>
      </c>
      <c r="B1191" s="211">
        <v>0</v>
      </c>
      <c r="C1191" s="211">
        <v>0</v>
      </c>
      <c r="D1191" s="203" t="str">
        <f t="shared" si="18"/>
        <v/>
      </c>
      <c r="E1191" s="192"/>
      <c r="I1191" s="190"/>
      <c r="J1191" s="190"/>
    </row>
    <row r="1192" spans="1:10">
      <c r="A1192" s="200" t="s">
        <v>950</v>
      </c>
      <c r="B1192" s="211">
        <v>842</v>
      </c>
      <c r="C1192" s="211">
        <v>1261</v>
      </c>
      <c r="D1192" s="203">
        <f t="shared" si="18"/>
        <v>1.5</v>
      </c>
      <c r="E1192" s="192"/>
      <c r="I1192" s="190"/>
      <c r="J1192" s="190"/>
    </row>
    <row r="1193" spans="1:10">
      <c r="A1193" s="200" t="s">
        <v>951</v>
      </c>
      <c r="B1193" s="211">
        <v>0</v>
      </c>
      <c r="C1193" s="211">
        <v>0</v>
      </c>
      <c r="D1193" s="203" t="str">
        <f t="shared" si="18"/>
        <v/>
      </c>
      <c r="E1193" s="192"/>
      <c r="I1193" s="190"/>
      <c r="J1193" s="190"/>
    </row>
    <row r="1194" spans="1:10">
      <c r="A1194" s="200" t="s">
        <v>952</v>
      </c>
      <c r="B1194" s="211">
        <v>53753</v>
      </c>
      <c r="C1194" s="211">
        <v>1893</v>
      </c>
      <c r="D1194" s="203">
        <f t="shared" si="18"/>
        <v>0.04</v>
      </c>
      <c r="E1194" s="192"/>
      <c r="I1194" s="190"/>
      <c r="J1194" s="190"/>
    </row>
    <row r="1195" spans="1:10">
      <c r="A1195" s="200" t="s">
        <v>953</v>
      </c>
      <c r="B1195" s="211">
        <v>8605</v>
      </c>
      <c r="C1195" s="211">
        <v>6520</v>
      </c>
      <c r="D1195" s="203">
        <f t="shared" si="18"/>
        <v>0.76</v>
      </c>
      <c r="E1195" s="192"/>
      <c r="I1195" s="190"/>
      <c r="J1195" s="190"/>
    </row>
    <row r="1196" spans="1:10">
      <c r="A1196" s="200" t="s">
        <v>954</v>
      </c>
      <c r="B1196" s="211">
        <v>0</v>
      </c>
      <c r="C1196" s="211">
        <v>0</v>
      </c>
      <c r="D1196" s="203" t="str">
        <f t="shared" si="18"/>
        <v/>
      </c>
      <c r="E1196" s="192"/>
      <c r="I1196" s="190"/>
      <c r="J1196" s="190"/>
    </row>
    <row r="1197" spans="1:10">
      <c r="A1197" s="200" t="s">
        <v>955</v>
      </c>
      <c r="B1197" s="211">
        <v>0</v>
      </c>
      <c r="C1197" s="211">
        <v>0</v>
      </c>
      <c r="D1197" s="203" t="str">
        <f t="shared" si="18"/>
        <v/>
      </c>
      <c r="E1197" s="192"/>
      <c r="I1197" s="190"/>
      <c r="J1197" s="190"/>
    </row>
    <row r="1198" spans="1:10">
      <c r="A1198" s="200" t="s">
        <v>956</v>
      </c>
      <c r="B1198" s="211">
        <v>2319</v>
      </c>
      <c r="C1198" s="211">
        <v>420</v>
      </c>
      <c r="D1198" s="203">
        <f t="shared" si="18"/>
        <v>0.18</v>
      </c>
      <c r="E1198" s="192"/>
      <c r="I1198" s="190"/>
      <c r="J1198" s="190"/>
    </row>
    <row r="1199" spans="1:10">
      <c r="A1199" s="200" t="s">
        <v>957</v>
      </c>
      <c r="B1199" s="211">
        <v>2066</v>
      </c>
      <c r="C1199" s="211">
        <v>0</v>
      </c>
      <c r="D1199" s="203">
        <f t="shared" si="18"/>
        <v>0</v>
      </c>
      <c r="E1199" s="192"/>
      <c r="I1199" s="190"/>
      <c r="J1199" s="190"/>
    </row>
    <row r="1200" spans="1:10">
      <c r="A1200" s="200" t="s">
        <v>958</v>
      </c>
      <c r="B1200" s="211">
        <v>252</v>
      </c>
      <c r="C1200" s="211">
        <v>0</v>
      </c>
      <c r="D1200" s="203">
        <f t="shared" si="18"/>
        <v>0</v>
      </c>
      <c r="E1200" s="192"/>
      <c r="I1200" s="190"/>
      <c r="J1200" s="190"/>
    </row>
    <row r="1201" spans="1:10">
      <c r="A1201" s="200" t="s">
        <v>959</v>
      </c>
      <c r="B1201" s="211">
        <v>0</v>
      </c>
      <c r="C1201" s="211">
        <v>0</v>
      </c>
      <c r="D1201" s="203" t="str">
        <f t="shared" si="18"/>
        <v/>
      </c>
      <c r="E1201" s="192"/>
      <c r="I1201" s="190"/>
      <c r="J1201" s="190"/>
    </row>
    <row r="1202" spans="1:10">
      <c r="A1202" s="200" t="s">
        <v>960</v>
      </c>
      <c r="B1202" s="211">
        <v>0</v>
      </c>
      <c r="C1202" s="211">
        <v>0</v>
      </c>
      <c r="D1202" s="203" t="str">
        <f t="shared" si="18"/>
        <v/>
      </c>
      <c r="E1202" s="192"/>
      <c r="I1202" s="190"/>
      <c r="J1202" s="190"/>
    </row>
    <row r="1203" spans="1:10">
      <c r="A1203" s="200" t="s">
        <v>961</v>
      </c>
      <c r="B1203" s="211">
        <v>0</v>
      </c>
      <c r="C1203" s="211">
        <v>0</v>
      </c>
      <c r="D1203" s="203" t="str">
        <f t="shared" si="18"/>
        <v/>
      </c>
      <c r="E1203" s="192"/>
      <c r="I1203" s="190"/>
      <c r="J1203" s="190"/>
    </row>
    <row r="1204" spans="1:10">
      <c r="A1204" s="200" t="s">
        <v>962</v>
      </c>
      <c r="B1204" s="211">
        <v>0</v>
      </c>
      <c r="C1204" s="211">
        <v>0</v>
      </c>
      <c r="D1204" s="203" t="str">
        <f t="shared" si="18"/>
        <v/>
      </c>
      <c r="E1204" s="192"/>
      <c r="I1204" s="190"/>
      <c r="J1204" s="190"/>
    </row>
    <row r="1205" spans="1:10">
      <c r="A1205" s="200" t="s">
        <v>963</v>
      </c>
      <c r="B1205" s="211">
        <v>0</v>
      </c>
      <c r="C1205" s="211">
        <v>0</v>
      </c>
      <c r="D1205" s="203" t="str">
        <f t="shared" si="18"/>
        <v/>
      </c>
      <c r="E1205" s="192"/>
      <c r="I1205" s="190"/>
      <c r="J1205" s="190"/>
    </row>
    <row r="1206" spans="1:10">
      <c r="A1206" s="200" t="s">
        <v>964</v>
      </c>
      <c r="B1206" s="211">
        <v>3968</v>
      </c>
      <c r="C1206" s="211">
        <v>6100</v>
      </c>
      <c r="D1206" s="203">
        <f t="shared" si="18"/>
        <v>1.54</v>
      </c>
      <c r="E1206" s="192"/>
      <c r="I1206" s="190"/>
      <c r="J1206" s="190"/>
    </row>
    <row r="1207" spans="1:10">
      <c r="A1207" s="200" t="s">
        <v>965</v>
      </c>
      <c r="B1207" s="211">
        <v>193209</v>
      </c>
      <c r="C1207" s="211">
        <v>149307</v>
      </c>
      <c r="D1207" s="203">
        <f t="shared" si="18"/>
        <v>0.77</v>
      </c>
      <c r="E1207" s="192"/>
      <c r="I1207" s="190"/>
      <c r="J1207" s="190"/>
    </row>
    <row r="1208" spans="1:10">
      <c r="A1208" s="200" t="s">
        <v>966</v>
      </c>
      <c r="B1208" s="211">
        <v>55001</v>
      </c>
      <c r="C1208" s="211">
        <v>57489</v>
      </c>
      <c r="D1208" s="203">
        <f t="shared" si="18"/>
        <v>1.05</v>
      </c>
      <c r="E1208" s="192"/>
      <c r="I1208" s="190"/>
      <c r="J1208" s="190"/>
    </row>
    <row r="1209" spans="1:10">
      <c r="A1209" s="200" t="s">
        <v>41</v>
      </c>
      <c r="B1209" s="211">
        <v>26581</v>
      </c>
      <c r="C1209" s="211">
        <v>28974</v>
      </c>
      <c r="D1209" s="203">
        <f t="shared" si="18"/>
        <v>1.0900000000000001</v>
      </c>
      <c r="E1209" s="192"/>
      <c r="I1209" s="190"/>
      <c r="J1209" s="190"/>
    </row>
    <row r="1210" spans="1:10">
      <c r="A1210" s="200" t="s">
        <v>42</v>
      </c>
      <c r="B1210" s="211">
        <v>1575</v>
      </c>
      <c r="C1210" s="211">
        <v>1057</v>
      </c>
      <c r="D1210" s="203">
        <f t="shared" si="18"/>
        <v>0.67</v>
      </c>
      <c r="E1210" s="192"/>
      <c r="I1210" s="190"/>
      <c r="J1210" s="190"/>
    </row>
    <row r="1211" spans="1:10">
      <c r="A1211" s="200" t="s">
        <v>43</v>
      </c>
      <c r="B1211" s="211">
        <v>218</v>
      </c>
      <c r="C1211" s="211">
        <v>177</v>
      </c>
      <c r="D1211" s="203">
        <f t="shared" si="18"/>
        <v>0.81</v>
      </c>
      <c r="E1211" s="192"/>
      <c r="I1211" s="190"/>
      <c r="J1211" s="190"/>
    </row>
    <row r="1212" spans="1:10">
      <c r="A1212" s="200" t="s">
        <v>967</v>
      </c>
      <c r="B1212" s="211">
        <v>174</v>
      </c>
      <c r="C1212" s="211">
        <v>2539</v>
      </c>
      <c r="D1212" s="203">
        <f t="shared" si="18"/>
        <v>14.59</v>
      </c>
      <c r="E1212" s="192"/>
      <c r="I1212" s="190"/>
      <c r="J1212" s="190"/>
    </row>
    <row r="1213" spans="1:10">
      <c r="A1213" s="200" t="s">
        <v>968</v>
      </c>
      <c r="B1213" s="211">
        <v>0</v>
      </c>
      <c r="C1213" s="211">
        <v>0</v>
      </c>
      <c r="D1213" s="203" t="str">
        <f t="shared" si="18"/>
        <v/>
      </c>
      <c r="E1213" s="192"/>
      <c r="I1213" s="190"/>
      <c r="J1213" s="190"/>
    </row>
    <row r="1214" spans="1:10">
      <c r="A1214" s="200" t="s">
        <v>969</v>
      </c>
      <c r="B1214" s="211">
        <v>11608</v>
      </c>
      <c r="C1214" s="211">
        <v>14179</v>
      </c>
      <c r="D1214" s="203">
        <f t="shared" si="18"/>
        <v>1.22</v>
      </c>
      <c r="E1214" s="192"/>
      <c r="I1214" s="190"/>
      <c r="J1214" s="190"/>
    </row>
    <row r="1215" spans="1:10">
      <c r="A1215" s="200" t="s">
        <v>970</v>
      </c>
      <c r="B1215" s="211">
        <v>229</v>
      </c>
      <c r="C1215" s="211">
        <v>610</v>
      </c>
      <c r="D1215" s="203">
        <f t="shared" si="18"/>
        <v>2.66</v>
      </c>
      <c r="E1215" s="192"/>
      <c r="I1215" s="190"/>
      <c r="J1215" s="190"/>
    </row>
    <row r="1216" spans="1:10">
      <c r="A1216" s="200" t="s">
        <v>971</v>
      </c>
      <c r="B1216" s="211">
        <v>3229</v>
      </c>
      <c r="C1216" s="211">
        <v>3914</v>
      </c>
      <c r="D1216" s="203">
        <f t="shared" si="18"/>
        <v>1.21</v>
      </c>
      <c r="E1216" s="192"/>
      <c r="I1216" s="190"/>
      <c r="J1216" s="190"/>
    </row>
    <row r="1217" spans="1:10">
      <c r="A1217" s="200" t="s">
        <v>972</v>
      </c>
      <c r="B1217" s="211">
        <v>610</v>
      </c>
      <c r="C1217" s="211">
        <v>653</v>
      </c>
      <c r="D1217" s="203">
        <f t="shared" si="18"/>
        <v>1.07</v>
      </c>
      <c r="E1217" s="192"/>
      <c r="I1217" s="190"/>
      <c r="J1217" s="190"/>
    </row>
    <row r="1218" spans="1:10">
      <c r="A1218" s="200" t="s">
        <v>50</v>
      </c>
      <c r="B1218" s="211">
        <v>806</v>
      </c>
      <c r="C1218" s="211">
        <v>682</v>
      </c>
      <c r="D1218" s="203">
        <f t="shared" si="18"/>
        <v>0.85</v>
      </c>
      <c r="E1218" s="192"/>
      <c r="I1218" s="190"/>
      <c r="J1218" s="190"/>
    </row>
    <row r="1219" spans="1:10">
      <c r="A1219" s="200" t="s">
        <v>973</v>
      </c>
      <c r="B1219" s="211">
        <v>9971</v>
      </c>
      <c r="C1219" s="211">
        <v>4704</v>
      </c>
      <c r="D1219" s="203">
        <f t="shared" si="18"/>
        <v>0.47</v>
      </c>
      <c r="E1219" s="192"/>
      <c r="I1219" s="190"/>
      <c r="J1219" s="190"/>
    </row>
    <row r="1220" spans="1:10">
      <c r="A1220" s="200" t="s">
        <v>974</v>
      </c>
      <c r="B1220" s="211">
        <v>60475</v>
      </c>
      <c r="C1220" s="211">
        <v>42543</v>
      </c>
      <c r="D1220" s="203">
        <f t="shared" si="18"/>
        <v>0.7</v>
      </c>
      <c r="E1220" s="192"/>
      <c r="I1220" s="190"/>
      <c r="J1220" s="190"/>
    </row>
    <row r="1221" spans="1:10">
      <c r="A1221" s="200" t="s">
        <v>41</v>
      </c>
      <c r="B1221" s="211">
        <v>13692</v>
      </c>
      <c r="C1221" s="211">
        <v>12195</v>
      </c>
      <c r="D1221" s="203">
        <f t="shared" ref="D1221:D1278" si="19">IF(B1221=0,"",ROUND(C1221/B1221,3))</f>
        <v>0.89</v>
      </c>
      <c r="E1221" s="192"/>
      <c r="I1221" s="190"/>
      <c r="J1221" s="190"/>
    </row>
    <row r="1222" spans="1:10">
      <c r="A1222" s="200" t="s">
        <v>372</v>
      </c>
      <c r="B1222" s="211">
        <v>5072</v>
      </c>
      <c r="C1222" s="211">
        <v>2686</v>
      </c>
      <c r="D1222" s="203">
        <f t="shared" si="19"/>
        <v>0.53</v>
      </c>
      <c r="E1222" s="192"/>
      <c r="I1222" s="190"/>
      <c r="J1222" s="190"/>
    </row>
    <row r="1223" spans="1:10">
      <c r="A1223" s="200" t="s">
        <v>43</v>
      </c>
      <c r="B1223" s="211">
        <v>0</v>
      </c>
      <c r="C1223" s="211">
        <v>287</v>
      </c>
      <c r="D1223" s="203" t="str">
        <f t="shared" si="19"/>
        <v/>
      </c>
      <c r="E1223" s="192"/>
      <c r="I1223" s="190"/>
      <c r="J1223" s="190"/>
    </row>
    <row r="1224" spans="1:10">
      <c r="A1224" s="200" t="s">
        <v>975</v>
      </c>
      <c r="B1224" s="211">
        <v>24429</v>
      </c>
      <c r="C1224" s="211">
        <v>16516</v>
      </c>
      <c r="D1224" s="203">
        <f t="shared" si="19"/>
        <v>0.68</v>
      </c>
      <c r="E1224" s="192"/>
      <c r="I1224" s="190"/>
      <c r="J1224" s="190"/>
    </row>
    <row r="1225" spans="1:10">
      <c r="A1225" s="200" t="s">
        <v>976</v>
      </c>
      <c r="B1225" s="211">
        <v>17282</v>
      </c>
      <c r="C1225" s="211">
        <v>10859</v>
      </c>
      <c r="D1225" s="203">
        <f t="shared" si="19"/>
        <v>0.63</v>
      </c>
      <c r="E1225" s="192"/>
      <c r="I1225" s="190"/>
      <c r="J1225" s="190"/>
    </row>
    <row r="1226" spans="1:10">
      <c r="A1226" s="200" t="s">
        <v>977</v>
      </c>
      <c r="B1226" s="211">
        <v>2306</v>
      </c>
      <c r="C1226" s="211">
        <v>105</v>
      </c>
      <c r="D1226" s="203">
        <f t="shared" si="19"/>
        <v>0.05</v>
      </c>
      <c r="E1226" s="192"/>
      <c r="I1226" s="190"/>
      <c r="J1226" s="190"/>
    </row>
    <row r="1227" spans="1:10">
      <c r="A1227" s="200" t="s">
        <v>41</v>
      </c>
      <c r="B1227" s="211">
        <v>0</v>
      </c>
      <c r="C1227" s="211">
        <v>0</v>
      </c>
      <c r="D1227" s="203" t="str">
        <f t="shared" si="19"/>
        <v/>
      </c>
      <c r="E1227" s="192"/>
      <c r="I1227" s="190"/>
      <c r="J1227" s="190"/>
    </row>
    <row r="1228" spans="1:10">
      <c r="A1228" s="200" t="s">
        <v>42</v>
      </c>
      <c r="B1228" s="211">
        <v>0</v>
      </c>
      <c r="C1228" s="211">
        <v>0</v>
      </c>
      <c r="D1228" s="203" t="str">
        <f t="shared" si="19"/>
        <v/>
      </c>
      <c r="E1228" s="192"/>
      <c r="I1228" s="190"/>
      <c r="J1228" s="190"/>
    </row>
    <row r="1229" spans="1:10">
      <c r="A1229" s="200" t="s">
        <v>43</v>
      </c>
      <c r="B1229" s="211">
        <v>0</v>
      </c>
      <c r="C1229" s="211">
        <v>0</v>
      </c>
      <c r="D1229" s="203" t="str">
        <f t="shared" si="19"/>
        <v/>
      </c>
      <c r="E1229" s="192"/>
      <c r="I1229" s="190"/>
      <c r="J1229" s="190"/>
    </row>
    <row r="1230" spans="1:10">
      <c r="A1230" s="200" t="s">
        <v>978</v>
      </c>
      <c r="B1230" s="211">
        <v>30</v>
      </c>
      <c r="C1230" s="211">
        <v>60</v>
      </c>
      <c r="D1230" s="203">
        <f t="shared" si="19"/>
        <v>2</v>
      </c>
      <c r="E1230" s="192"/>
      <c r="I1230" s="190"/>
      <c r="J1230" s="190"/>
    </row>
    <row r="1231" spans="1:10">
      <c r="A1231" s="200" t="s">
        <v>979</v>
      </c>
      <c r="B1231" s="211">
        <v>2276</v>
      </c>
      <c r="C1231" s="211">
        <v>45</v>
      </c>
      <c r="D1231" s="203">
        <f t="shared" si="19"/>
        <v>0.02</v>
      </c>
      <c r="E1231" s="192"/>
      <c r="I1231" s="190"/>
      <c r="J1231" s="190"/>
    </row>
    <row r="1232" spans="1:10">
      <c r="A1232" s="200" t="s">
        <v>980</v>
      </c>
      <c r="B1232" s="211">
        <v>5415</v>
      </c>
      <c r="C1232" s="211">
        <v>1668</v>
      </c>
      <c r="D1232" s="203">
        <f t="shared" si="19"/>
        <v>0.31</v>
      </c>
      <c r="E1232" s="192"/>
      <c r="I1232" s="190"/>
      <c r="J1232" s="190"/>
    </row>
    <row r="1233" spans="1:10">
      <c r="A1233" s="200" t="s">
        <v>41</v>
      </c>
      <c r="B1233" s="211">
        <v>1211</v>
      </c>
      <c r="C1233" s="211">
        <v>249</v>
      </c>
      <c r="D1233" s="203">
        <f t="shared" si="19"/>
        <v>0.21</v>
      </c>
      <c r="E1233" s="192"/>
      <c r="I1233" s="190"/>
      <c r="J1233" s="190"/>
    </row>
    <row r="1234" spans="1:10">
      <c r="A1234" s="200" t="s">
        <v>42</v>
      </c>
      <c r="B1234" s="211">
        <v>83</v>
      </c>
      <c r="C1234" s="211">
        <v>0</v>
      </c>
      <c r="D1234" s="203">
        <f t="shared" si="19"/>
        <v>0</v>
      </c>
      <c r="E1234" s="192"/>
      <c r="I1234" s="190"/>
      <c r="J1234" s="190"/>
    </row>
    <row r="1235" spans="1:10">
      <c r="A1235" s="200" t="s">
        <v>43</v>
      </c>
      <c r="B1235" s="211">
        <v>216</v>
      </c>
      <c r="C1235" s="211">
        <v>0</v>
      </c>
      <c r="D1235" s="203">
        <f t="shared" si="19"/>
        <v>0</v>
      </c>
      <c r="E1235" s="192"/>
      <c r="I1235" s="190"/>
      <c r="J1235" s="190"/>
    </row>
    <row r="1236" spans="1:10">
      <c r="A1236" s="200" t="s">
        <v>981</v>
      </c>
      <c r="B1236" s="211">
        <v>204</v>
      </c>
      <c r="C1236" s="211">
        <v>170</v>
      </c>
      <c r="D1236" s="203">
        <f t="shared" si="19"/>
        <v>0.83</v>
      </c>
      <c r="E1236" s="192"/>
      <c r="I1236" s="190"/>
      <c r="J1236" s="190"/>
    </row>
    <row r="1237" spans="1:10">
      <c r="A1237" s="200" t="s">
        <v>982</v>
      </c>
      <c r="B1237" s="211">
        <v>942</v>
      </c>
      <c r="C1237" s="211">
        <v>810</v>
      </c>
      <c r="D1237" s="203">
        <f t="shared" si="19"/>
        <v>0.86</v>
      </c>
      <c r="E1237" s="192"/>
      <c r="I1237" s="190"/>
      <c r="J1237" s="190"/>
    </row>
    <row r="1238" spans="1:10">
      <c r="A1238" s="200" t="s">
        <v>50</v>
      </c>
      <c r="B1238" s="211">
        <v>359</v>
      </c>
      <c r="C1238" s="211">
        <v>356</v>
      </c>
      <c r="D1238" s="203">
        <f t="shared" si="19"/>
        <v>0.99</v>
      </c>
      <c r="E1238" s="192"/>
      <c r="I1238" s="190"/>
      <c r="J1238" s="190"/>
    </row>
    <row r="1239" spans="1:10">
      <c r="A1239" s="200" t="s">
        <v>983</v>
      </c>
      <c r="B1239" s="211">
        <v>2400</v>
      </c>
      <c r="C1239" s="211">
        <v>83</v>
      </c>
      <c r="D1239" s="203">
        <f t="shared" si="19"/>
        <v>0.04</v>
      </c>
      <c r="E1239" s="192"/>
      <c r="I1239" s="190"/>
      <c r="J1239" s="190"/>
    </row>
    <row r="1240" spans="1:10">
      <c r="A1240" s="200" t="s">
        <v>984</v>
      </c>
      <c r="B1240" s="211">
        <v>5456</v>
      </c>
      <c r="C1240" s="211">
        <v>4735</v>
      </c>
      <c r="D1240" s="203">
        <f t="shared" si="19"/>
        <v>0.87</v>
      </c>
      <c r="E1240" s="192"/>
      <c r="I1240" s="190"/>
      <c r="J1240" s="190"/>
    </row>
    <row r="1241" spans="1:10">
      <c r="A1241" s="200" t="s">
        <v>41</v>
      </c>
      <c r="B1241" s="211">
        <v>2679</v>
      </c>
      <c r="C1241" s="211">
        <v>2191</v>
      </c>
      <c r="D1241" s="203">
        <f t="shared" si="19"/>
        <v>0.82</v>
      </c>
      <c r="E1241" s="192"/>
      <c r="I1241" s="190"/>
      <c r="J1241" s="190"/>
    </row>
    <row r="1242" spans="1:10">
      <c r="A1242" s="200" t="s">
        <v>42</v>
      </c>
      <c r="B1242" s="211">
        <v>80</v>
      </c>
      <c r="C1242" s="211">
        <v>41</v>
      </c>
      <c r="D1242" s="203">
        <f t="shared" si="19"/>
        <v>0.51</v>
      </c>
      <c r="E1242" s="192"/>
      <c r="I1242" s="190"/>
      <c r="J1242" s="190"/>
    </row>
    <row r="1243" spans="1:10">
      <c r="A1243" s="200" t="s">
        <v>43</v>
      </c>
      <c r="B1243" s="211">
        <v>0</v>
      </c>
      <c r="C1243" s="211">
        <v>0</v>
      </c>
      <c r="D1243" s="203" t="str">
        <f t="shared" si="19"/>
        <v/>
      </c>
      <c r="E1243" s="192"/>
      <c r="I1243" s="190"/>
      <c r="J1243" s="190"/>
    </row>
    <row r="1244" spans="1:10">
      <c r="A1244" s="200" t="s">
        <v>985</v>
      </c>
      <c r="B1244" s="211">
        <v>632</v>
      </c>
      <c r="C1244" s="211">
        <v>609</v>
      </c>
      <c r="D1244" s="203">
        <f t="shared" si="19"/>
        <v>0.96</v>
      </c>
      <c r="E1244" s="192"/>
      <c r="I1244" s="190"/>
      <c r="J1244" s="190"/>
    </row>
    <row r="1245" spans="1:10">
      <c r="A1245" s="200" t="s">
        <v>986</v>
      </c>
      <c r="B1245" s="211">
        <v>196</v>
      </c>
      <c r="C1245" s="211">
        <v>316</v>
      </c>
      <c r="D1245" s="203">
        <f t="shared" si="19"/>
        <v>1.61</v>
      </c>
      <c r="E1245" s="192"/>
      <c r="I1245" s="190"/>
      <c r="J1245" s="190"/>
    </row>
    <row r="1246" spans="1:10">
      <c r="A1246" s="200" t="s">
        <v>987</v>
      </c>
      <c r="B1246" s="211">
        <v>6</v>
      </c>
      <c r="C1246" s="211">
        <v>0</v>
      </c>
      <c r="D1246" s="203">
        <f t="shared" si="19"/>
        <v>0</v>
      </c>
      <c r="E1246" s="192"/>
      <c r="I1246" s="190"/>
      <c r="J1246" s="190"/>
    </row>
    <row r="1247" spans="1:10">
      <c r="A1247" s="200" t="s">
        <v>988</v>
      </c>
      <c r="B1247" s="211">
        <v>903</v>
      </c>
      <c r="C1247" s="211">
        <v>942</v>
      </c>
      <c r="D1247" s="203">
        <f t="shared" si="19"/>
        <v>1.04</v>
      </c>
      <c r="E1247" s="192"/>
      <c r="I1247" s="190"/>
      <c r="J1247" s="190"/>
    </row>
    <row r="1248" spans="1:10">
      <c r="A1248" s="200" t="s">
        <v>989</v>
      </c>
      <c r="B1248" s="211">
        <v>0</v>
      </c>
      <c r="C1248" s="211">
        <v>0</v>
      </c>
      <c r="D1248" s="203" t="str">
        <f t="shared" si="19"/>
        <v/>
      </c>
      <c r="E1248" s="192"/>
      <c r="I1248" s="190"/>
      <c r="J1248" s="190"/>
    </row>
    <row r="1249" spans="1:10">
      <c r="A1249" s="200" t="s">
        <v>990</v>
      </c>
      <c r="B1249" s="211">
        <v>14</v>
      </c>
      <c r="C1249" s="211">
        <v>15</v>
      </c>
      <c r="D1249" s="203">
        <f t="shared" si="19"/>
        <v>1.07</v>
      </c>
      <c r="E1249" s="192"/>
      <c r="I1249" s="190"/>
      <c r="J1249" s="190"/>
    </row>
    <row r="1250" spans="1:10">
      <c r="A1250" s="200" t="s">
        <v>991</v>
      </c>
      <c r="B1250" s="211">
        <v>24</v>
      </c>
      <c r="C1250" s="211">
        <v>49</v>
      </c>
      <c r="D1250" s="203">
        <f t="shared" si="19"/>
        <v>2.04</v>
      </c>
      <c r="E1250" s="192"/>
      <c r="I1250" s="190"/>
      <c r="J1250" s="190"/>
    </row>
    <row r="1251" spans="1:10">
      <c r="A1251" s="200" t="s">
        <v>992</v>
      </c>
      <c r="B1251" s="211">
        <v>768</v>
      </c>
      <c r="C1251" s="211">
        <v>461</v>
      </c>
      <c r="D1251" s="203">
        <f t="shared" si="19"/>
        <v>0.6</v>
      </c>
      <c r="E1251" s="192"/>
      <c r="I1251" s="190"/>
      <c r="J1251" s="190"/>
    </row>
    <row r="1252" spans="1:10">
      <c r="A1252" s="200" t="s">
        <v>993</v>
      </c>
      <c r="B1252" s="211">
        <v>154</v>
      </c>
      <c r="C1252" s="211">
        <v>111</v>
      </c>
      <c r="D1252" s="203">
        <f t="shared" si="19"/>
        <v>0.72</v>
      </c>
      <c r="E1252" s="192"/>
      <c r="I1252" s="190"/>
      <c r="J1252" s="190"/>
    </row>
    <row r="1253" spans="1:10">
      <c r="A1253" s="200" t="s">
        <v>994</v>
      </c>
      <c r="B1253" s="211">
        <v>19119</v>
      </c>
      <c r="C1253" s="211">
        <v>3423</v>
      </c>
      <c r="D1253" s="203">
        <f t="shared" si="19"/>
        <v>0.18</v>
      </c>
      <c r="E1253" s="192"/>
      <c r="I1253" s="190"/>
      <c r="J1253" s="190"/>
    </row>
    <row r="1254" spans="1:10">
      <c r="A1254" s="200" t="s">
        <v>995</v>
      </c>
      <c r="B1254" s="211">
        <v>17515</v>
      </c>
      <c r="C1254" s="211">
        <v>2393</v>
      </c>
      <c r="D1254" s="203">
        <f t="shared" si="19"/>
        <v>0.14000000000000001</v>
      </c>
      <c r="E1254" s="192"/>
      <c r="I1254" s="190"/>
      <c r="J1254" s="190"/>
    </row>
    <row r="1255" spans="1:10">
      <c r="A1255" s="200" t="s">
        <v>996</v>
      </c>
      <c r="B1255" s="211">
        <v>0</v>
      </c>
      <c r="C1255" s="211">
        <v>0</v>
      </c>
      <c r="D1255" s="203" t="str">
        <f t="shared" si="19"/>
        <v/>
      </c>
      <c r="E1255" s="192"/>
      <c r="I1255" s="190"/>
      <c r="J1255" s="190"/>
    </row>
    <row r="1256" spans="1:10">
      <c r="A1256" s="200" t="s">
        <v>997</v>
      </c>
      <c r="B1256" s="211">
        <v>1604</v>
      </c>
      <c r="C1256" s="211">
        <v>1030</v>
      </c>
      <c r="D1256" s="203">
        <f t="shared" si="19"/>
        <v>0.64</v>
      </c>
      <c r="E1256" s="192"/>
      <c r="I1256" s="190"/>
      <c r="J1256" s="190"/>
    </row>
    <row r="1257" spans="1:10">
      <c r="A1257" s="200" t="s">
        <v>998</v>
      </c>
      <c r="B1257" s="211">
        <v>34660</v>
      </c>
      <c r="C1257" s="211">
        <v>5112</v>
      </c>
      <c r="D1257" s="203">
        <f t="shared" si="19"/>
        <v>0.15</v>
      </c>
      <c r="E1257" s="192"/>
      <c r="I1257" s="190"/>
      <c r="J1257" s="190"/>
    </row>
    <row r="1258" spans="1:10">
      <c r="A1258" s="200" t="s">
        <v>999</v>
      </c>
      <c r="B1258" s="211">
        <v>23222</v>
      </c>
      <c r="C1258" s="211">
        <v>2743</v>
      </c>
      <c r="D1258" s="203">
        <f t="shared" si="19"/>
        <v>0.12</v>
      </c>
      <c r="E1258" s="192"/>
      <c r="I1258" s="190"/>
      <c r="J1258" s="190"/>
    </row>
    <row r="1259" spans="1:10">
      <c r="A1259" s="200" t="s">
        <v>1000</v>
      </c>
      <c r="B1259" s="211">
        <v>8748</v>
      </c>
      <c r="C1259" s="211">
        <v>2009</v>
      </c>
      <c r="D1259" s="203">
        <f t="shared" si="19"/>
        <v>0.23</v>
      </c>
      <c r="E1259" s="192"/>
      <c r="I1259" s="190"/>
      <c r="J1259" s="190"/>
    </row>
    <row r="1260" spans="1:10">
      <c r="A1260" s="200" t="s">
        <v>1001</v>
      </c>
      <c r="B1260" s="211">
        <v>56</v>
      </c>
      <c r="C1260" s="211">
        <v>30</v>
      </c>
      <c r="D1260" s="203">
        <f t="shared" si="19"/>
        <v>0.54</v>
      </c>
      <c r="E1260" s="192"/>
      <c r="I1260" s="190"/>
      <c r="J1260" s="190"/>
    </row>
    <row r="1261" spans="1:10">
      <c r="A1261" s="200" t="s">
        <v>1002</v>
      </c>
      <c r="B1261" s="211">
        <v>2069</v>
      </c>
      <c r="C1261" s="211">
        <v>6</v>
      </c>
      <c r="D1261" s="203">
        <f t="shared" si="19"/>
        <v>0</v>
      </c>
      <c r="E1261" s="192"/>
      <c r="I1261" s="190"/>
      <c r="J1261" s="190"/>
    </row>
    <row r="1262" spans="1:10">
      <c r="A1262" s="200" t="s">
        <v>1003</v>
      </c>
      <c r="B1262" s="211">
        <v>565</v>
      </c>
      <c r="C1262" s="211">
        <v>324</v>
      </c>
      <c r="D1262" s="203">
        <f t="shared" si="19"/>
        <v>0.56999999999999995</v>
      </c>
      <c r="E1262" s="192"/>
      <c r="I1262" s="190"/>
      <c r="J1262" s="190"/>
    </row>
    <row r="1263" spans="1:10">
      <c r="A1263" s="200" t="s">
        <v>1004</v>
      </c>
      <c r="B1263" s="211">
        <v>10777</v>
      </c>
      <c r="C1263" s="211">
        <v>34232</v>
      </c>
      <c r="D1263" s="203">
        <f t="shared" si="19"/>
        <v>3.18</v>
      </c>
      <c r="E1263" s="192"/>
      <c r="I1263" s="190"/>
      <c r="J1263" s="190"/>
    </row>
    <row r="1264" spans="1:10">
      <c r="A1264" s="200" t="s">
        <v>1005</v>
      </c>
      <c r="B1264" s="211">
        <v>0</v>
      </c>
      <c r="C1264" s="211">
        <v>390225</v>
      </c>
      <c r="D1264" s="203" t="str">
        <f t="shared" si="19"/>
        <v/>
      </c>
      <c r="E1264" s="192"/>
      <c r="I1264" s="190"/>
      <c r="J1264" s="190"/>
    </row>
    <row r="1265" spans="1:10">
      <c r="A1265" s="200" t="s">
        <v>1006</v>
      </c>
      <c r="B1265" s="211">
        <v>1192116</v>
      </c>
      <c r="C1265" s="211">
        <v>1364688</v>
      </c>
      <c r="D1265" s="203">
        <f t="shared" si="19"/>
        <v>1.1499999999999999</v>
      </c>
      <c r="E1265" s="192"/>
      <c r="I1265" s="190"/>
      <c r="J1265" s="190"/>
    </row>
    <row r="1266" spans="1:10">
      <c r="A1266" s="200" t="s">
        <v>1007</v>
      </c>
      <c r="B1266" s="211">
        <v>1192116</v>
      </c>
      <c r="C1266" s="211">
        <f>SUM(C1267:C1270)</f>
        <v>1364688</v>
      </c>
      <c r="D1266" s="203">
        <f t="shared" si="19"/>
        <v>1.1499999999999999</v>
      </c>
      <c r="E1266" s="192"/>
      <c r="I1266" s="190"/>
      <c r="J1266" s="190"/>
    </row>
    <row r="1267" spans="1:10">
      <c r="A1267" s="200" t="s">
        <v>1008</v>
      </c>
      <c r="B1267" s="211">
        <v>1081006</v>
      </c>
      <c r="C1267" s="211">
        <v>1026513</v>
      </c>
      <c r="D1267" s="203">
        <f t="shared" si="19"/>
        <v>0.95</v>
      </c>
      <c r="E1267" s="192"/>
      <c r="I1267" s="190"/>
      <c r="J1267" s="190"/>
    </row>
    <row r="1268" spans="1:10">
      <c r="A1268" s="200" t="s">
        <v>1009</v>
      </c>
      <c r="B1268" s="211">
        <v>897</v>
      </c>
      <c r="C1268" s="211">
        <v>896</v>
      </c>
      <c r="D1268" s="203">
        <f t="shared" si="19"/>
        <v>1</v>
      </c>
      <c r="E1268" s="192"/>
      <c r="I1268" s="190"/>
      <c r="J1268" s="190"/>
    </row>
    <row r="1269" spans="1:10">
      <c r="A1269" s="200" t="s">
        <v>1010</v>
      </c>
      <c r="B1269" s="211">
        <v>4554</v>
      </c>
      <c r="C1269" s="211">
        <v>2264</v>
      </c>
      <c r="D1269" s="203">
        <f t="shared" si="19"/>
        <v>0.5</v>
      </c>
      <c r="E1269" s="192"/>
      <c r="I1269" s="190"/>
      <c r="J1269" s="190"/>
    </row>
    <row r="1270" spans="1:10">
      <c r="A1270" s="200" t="s">
        <v>1011</v>
      </c>
      <c r="B1270" s="211">
        <v>105659</v>
      </c>
      <c r="C1270" s="211">
        <v>335015</v>
      </c>
      <c r="D1270" s="203">
        <f t="shared" si="19"/>
        <v>3.17</v>
      </c>
      <c r="E1270" s="192"/>
      <c r="I1270" s="190"/>
      <c r="J1270" s="190"/>
    </row>
    <row r="1271" spans="1:10">
      <c r="A1271" s="200" t="s">
        <v>1012</v>
      </c>
      <c r="B1271" s="211">
        <v>5720</v>
      </c>
      <c r="C1271" s="211">
        <v>31778</v>
      </c>
      <c r="D1271" s="203">
        <f t="shared" si="19"/>
        <v>5.56</v>
      </c>
      <c r="E1271" s="192"/>
      <c r="I1271" s="190"/>
      <c r="J1271" s="190"/>
    </row>
    <row r="1272" spans="1:10">
      <c r="A1272" s="192" t="s">
        <v>1013</v>
      </c>
      <c r="B1272" s="211">
        <v>5720</v>
      </c>
      <c r="C1272" s="211">
        <v>31778</v>
      </c>
      <c r="D1272" s="203">
        <f t="shared" si="19"/>
        <v>5.56</v>
      </c>
      <c r="E1272" s="192"/>
      <c r="I1272" s="190"/>
      <c r="J1272" s="190"/>
    </row>
    <row r="1273" spans="1:10">
      <c r="A1273" s="200" t="s">
        <v>1014</v>
      </c>
      <c r="B1273" s="211">
        <v>496776</v>
      </c>
      <c r="C1273" s="211">
        <v>1558055</v>
      </c>
      <c r="D1273" s="203">
        <f t="shared" si="19"/>
        <v>3.14</v>
      </c>
      <c r="E1273" s="202"/>
      <c r="I1273" s="190"/>
      <c r="J1273" s="190"/>
    </row>
    <row r="1274" spans="1:10">
      <c r="A1274" s="192" t="s">
        <v>1015</v>
      </c>
      <c r="B1274" s="211">
        <v>0</v>
      </c>
      <c r="C1274" s="211">
        <v>363071</v>
      </c>
      <c r="D1274" s="203" t="str">
        <f t="shared" si="19"/>
        <v/>
      </c>
      <c r="E1274" s="202"/>
      <c r="I1274" s="190"/>
      <c r="J1274" s="190"/>
    </row>
    <row r="1275" spans="1:10">
      <c r="A1275" s="192" t="s">
        <v>862</v>
      </c>
      <c r="B1275" s="211">
        <v>496776</v>
      </c>
      <c r="C1275" s="211">
        <v>1194984</v>
      </c>
      <c r="D1275" s="203">
        <f t="shared" si="19"/>
        <v>2.41</v>
      </c>
      <c r="E1275" s="202"/>
      <c r="I1275" s="190"/>
      <c r="J1275" s="190"/>
    </row>
    <row r="1276" spans="1:10">
      <c r="A1276" s="192"/>
      <c r="B1276" s="211">
        <v>0</v>
      </c>
      <c r="C1276" s="211">
        <v>0</v>
      </c>
      <c r="D1276" s="203" t="str">
        <f t="shared" si="19"/>
        <v/>
      </c>
      <c r="E1276" s="202"/>
      <c r="I1276" s="190"/>
      <c r="J1276" s="190"/>
    </row>
    <row r="1277" spans="1:10">
      <c r="A1277" s="192"/>
      <c r="B1277" s="211">
        <v>0</v>
      </c>
      <c r="C1277" s="211">
        <v>0</v>
      </c>
      <c r="D1277" s="203" t="str">
        <f t="shared" si="19"/>
        <v/>
      </c>
      <c r="E1277" s="202"/>
      <c r="I1277" s="190"/>
      <c r="J1277" s="190"/>
    </row>
    <row r="1278" spans="1:10" s="207" customFormat="1">
      <c r="A1278" s="206" t="s">
        <v>1016</v>
      </c>
      <c r="B1278" s="211">
        <f>SUM(B5,B249,B253,B265,B356,B409,B463,B520,B640,B712,B785,B804,B915,B979,B1045,B1065,B1080,B1090,B1134,B1154,B1207,B1264,B1265,B1271,B1273)</f>
        <v>52564025</v>
      </c>
      <c r="C1278" s="211">
        <f>SUM(C5,C249,C253,C265,C356,C409,C463,C520,C640,C712,C785,C804,C915,C979,C1045,C1065,C1080,C1090,C1134,C1154,C1207,C1264,C1265,C1271,C1273)</f>
        <v>42113243</v>
      </c>
      <c r="D1278" s="203">
        <f t="shared" si="19"/>
        <v>0.8</v>
      </c>
      <c r="E1278" s="202"/>
      <c r="I1278" s="190"/>
      <c r="J1278" s="190"/>
    </row>
    <row r="1279" spans="1:10">
      <c r="I1279" s="190"/>
      <c r="J1279" s="190"/>
    </row>
  </sheetData>
  <mergeCells count="1">
    <mergeCell ref="A2:E2"/>
  </mergeCells>
  <phoneticPr fontId="2" type="noConversion"/>
  <printOptions horizontalCentered="1"/>
  <pageMargins left="0.31388888888888899" right="0.31388888888888899" top="0.35416666666666702" bottom="0.35416666666666702" header="0.31388888888888899" footer="0.31388888888888899"/>
  <pageSetup paperSize="9" scale="80" orientation="portrait"/>
</worksheet>
</file>

<file path=xl/worksheets/sheet5.xml><?xml version="1.0" encoding="utf-8"?>
<worksheet xmlns="http://schemas.openxmlformats.org/spreadsheetml/2006/main" xmlns:r="http://schemas.openxmlformats.org/officeDocument/2006/relationships">
  <sheetPr>
    <pageSetUpPr autoPageBreaks="0"/>
  </sheetPr>
  <dimension ref="A1:H90"/>
  <sheetViews>
    <sheetView showGridLines="0" showZeros="0" workbookViewId="0">
      <pane ySplit="5" topLeftCell="A6" activePane="bottomLeft" state="frozen"/>
      <selection pane="bottomLeft" activeCell="F6" sqref="F6"/>
    </sheetView>
  </sheetViews>
  <sheetFormatPr defaultRowHeight="14.25"/>
  <cols>
    <col min="1" max="1" width="50.125" style="214" customWidth="1"/>
    <col min="2" max="2" width="20.5" style="238" customWidth="1"/>
    <col min="3" max="3" width="16.625" style="233" customWidth="1"/>
    <col min="4" max="4" width="43.625" style="214" customWidth="1"/>
    <col min="5" max="5" width="19.5" style="239" customWidth="1"/>
    <col min="6" max="6" width="16.625" style="239" customWidth="1"/>
    <col min="7" max="7" width="9.5" style="214" bestFit="1" customWidth="1"/>
    <col min="8" max="8" width="11.625" style="214" bestFit="1" customWidth="1"/>
    <col min="9" max="16384" width="9" style="214"/>
  </cols>
  <sheetData>
    <row r="1" spans="1:6" ht="18" customHeight="1">
      <c r="A1" s="213" t="s">
        <v>1017</v>
      </c>
      <c r="B1" s="232"/>
    </row>
    <row r="2" spans="1:6" s="213" customFormat="1" ht="20.25">
      <c r="A2" s="375" t="s">
        <v>1018</v>
      </c>
      <c r="B2" s="375"/>
      <c r="C2" s="375"/>
      <c r="D2" s="375"/>
      <c r="E2" s="375"/>
      <c r="F2" s="375"/>
    </row>
    <row r="3" spans="1:6" ht="20.25" customHeight="1">
      <c r="A3" s="213"/>
      <c r="B3" s="232"/>
      <c r="F3" s="240" t="s">
        <v>32</v>
      </c>
    </row>
    <row r="4" spans="1:6" ht="31.5" customHeight="1">
      <c r="A4" s="376" t="s">
        <v>1019</v>
      </c>
      <c r="B4" s="377"/>
      <c r="C4" s="378"/>
      <c r="D4" s="379" t="s">
        <v>1020</v>
      </c>
      <c r="E4" s="379"/>
      <c r="F4" s="379"/>
    </row>
    <row r="5" spans="1:6" ht="21.95" customHeight="1">
      <c r="A5" s="215" t="s">
        <v>37</v>
      </c>
      <c r="B5" s="216" t="s">
        <v>30</v>
      </c>
      <c r="C5" s="217" t="s">
        <v>29</v>
      </c>
      <c r="D5" s="215" t="s">
        <v>37</v>
      </c>
      <c r="E5" s="218" t="s">
        <v>30</v>
      </c>
      <c r="F5" s="215" t="s">
        <v>29</v>
      </c>
    </row>
    <row r="6" spans="1:6" ht="20.100000000000001" customHeight="1">
      <c r="A6" s="168" t="s">
        <v>1021</v>
      </c>
      <c r="B6" s="234">
        <v>15583343</v>
      </c>
      <c r="C6" s="234">
        <v>16047454</v>
      </c>
      <c r="D6" s="169" t="s">
        <v>1022</v>
      </c>
      <c r="E6" s="234">
        <v>52564025</v>
      </c>
      <c r="F6" s="234">
        <v>42113243</v>
      </c>
    </row>
    <row r="7" spans="1:6" ht="20.100000000000001" customHeight="1">
      <c r="A7" s="167" t="s">
        <v>1023</v>
      </c>
      <c r="B7" s="234">
        <f>SUM(B8,B76,B77,B81,B82,B83,B84)</f>
        <v>43490705</v>
      </c>
      <c r="C7" s="234">
        <f>SUM(C8,C76,C77,C81,C82,C83,C84)</f>
        <v>28520528</v>
      </c>
      <c r="D7" s="166" t="s">
        <v>1024</v>
      </c>
      <c r="E7" s="234">
        <f>SUM(E8,E77,E78,E79,E80,E81,E82,E83)</f>
        <v>6510023</v>
      </c>
      <c r="F7" s="234">
        <f>SUM(F8,F77,F78,F79,F80,F81,F82,F83)</f>
        <v>2454739</v>
      </c>
    </row>
    <row r="8" spans="1:6" ht="20.100000000000001" customHeight="1">
      <c r="A8" s="219" t="s">
        <v>1025</v>
      </c>
      <c r="B8" s="234">
        <f>SUM(B9,B16,B52)</f>
        <v>33268871</v>
      </c>
      <c r="C8" s="234">
        <f>SUM(C9,C16,C52)</f>
        <v>25409177</v>
      </c>
      <c r="D8" s="169" t="s">
        <v>1026</v>
      </c>
      <c r="E8" s="234">
        <v>1229479</v>
      </c>
      <c r="F8" s="234">
        <v>1102887</v>
      </c>
    </row>
    <row r="9" spans="1:6" ht="20.100000000000001" customHeight="1">
      <c r="A9" s="219" t="s">
        <v>1027</v>
      </c>
      <c r="B9" s="234">
        <v>1260093</v>
      </c>
      <c r="C9" s="234">
        <v>790393</v>
      </c>
      <c r="D9" s="169" t="s">
        <v>1028</v>
      </c>
      <c r="E9" s="234">
        <v>24500</v>
      </c>
      <c r="F9" s="234">
        <v>24500</v>
      </c>
    </row>
    <row r="10" spans="1:6" ht="20.100000000000001" customHeight="1">
      <c r="A10" s="167" t="s">
        <v>1029</v>
      </c>
      <c r="B10" s="234">
        <v>72672</v>
      </c>
      <c r="C10" s="234">
        <v>72672</v>
      </c>
      <c r="D10" s="169" t="s">
        <v>1030</v>
      </c>
      <c r="E10" s="234">
        <v>1204979</v>
      </c>
      <c r="F10" s="234">
        <v>1078387</v>
      </c>
    </row>
    <row r="11" spans="1:6" ht="20.100000000000001" customHeight="1">
      <c r="A11" s="167" t="s">
        <v>1031</v>
      </c>
      <c r="B11" s="234">
        <v>317900</v>
      </c>
      <c r="C11" s="234">
        <v>317900</v>
      </c>
      <c r="D11" s="169"/>
      <c r="E11" s="236"/>
      <c r="F11" s="236"/>
    </row>
    <row r="12" spans="1:6" ht="20.100000000000001" customHeight="1">
      <c r="A12" s="167" t="s">
        <v>1032</v>
      </c>
      <c r="B12" s="234">
        <v>339721</v>
      </c>
      <c r="C12" s="234">
        <v>339721</v>
      </c>
      <c r="D12" s="169" t="s">
        <v>0</v>
      </c>
      <c r="E12" s="236"/>
      <c r="F12" s="236"/>
    </row>
    <row r="13" spans="1:6" ht="20.100000000000001" customHeight="1">
      <c r="A13" s="167" t="s">
        <v>1033</v>
      </c>
      <c r="B13" s="234">
        <v>60100</v>
      </c>
      <c r="C13" s="234">
        <v>60100</v>
      </c>
      <c r="D13" s="169" t="s">
        <v>0</v>
      </c>
      <c r="E13" s="236"/>
      <c r="F13" s="236"/>
    </row>
    <row r="14" spans="1:6" ht="20.100000000000001" customHeight="1">
      <c r="A14" s="167" t="s">
        <v>1034</v>
      </c>
      <c r="B14" s="234">
        <v>469700</v>
      </c>
      <c r="C14" s="234"/>
      <c r="D14" s="169" t="s">
        <v>0</v>
      </c>
      <c r="E14" s="236"/>
      <c r="F14" s="236"/>
    </row>
    <row r="15" spans="1:6" ht="20.100000000000001" customHeight="1">
      <c r="A15" s="167" t="s">
        <v>1035</v>
      </c>
      <c r="B15" s="234">
        <v>0</v>
      </c>
      <c r="C15" s="234"/>
      <c r="D15" s="169" t="s">
        <v>0</v>
      </c>
      <c r="E15" s="236"/>
      <c r="F15" s="236"/>
    </row>
    <row r="16" spans="1:6" ht="20.100000000000001" customHeight="1">
      <c r="A16" s="167" t="s">
        <v>1036</v>
      </c>
      <c r="B16" s="234">
        <v>26844432</v>
      </c>
      <c r="C16" s="234">
        <v>23898989</v>
      </c>
      <c r="D16" s="169" t="s">
        <v>0</v>
      </c>
      <c r="E16" s="236"/>
      <c r="F16" s="236"/>
    </row>
    <row r="17" spans="1:6" ht="20.100000000000001" customHeight="1">
      <c r="A17" s="167" t="s">
        <v>1037</v>
      </c>
      <c r="B17" s="234">
        <v>193723</v>
      </c>
      <c r="C17" s="234">
        <v>193723</v>
      </c>
      <c r="D17" s="169" t="s">
        <v>0</v>
      </c>
      <c r="E17" s="236"/>
      <c r="F17" s="236"/>
    </row>
    <row r="18" spans="1:6" ht="20.100000000000001" customHeight="1">
      <c r="A18" s="220" t="s">
        <v>1038</v>
      </c>
      <c r="B18" s="234">
        <v>7257200</v>
      </c>
      <c r="C18" s="234">
        <v>7194000</v>
      </c>
      <c r="D18" s="169" t="s">
        <v>0</v>
      </c>
      <c r="E18" s="236"/>
      <c r="F18" s="236"/>
    </row>
    <row r="19" spans="1:6" ht="20.100000000000001" customHeight="1">
      <c r="A19" s="221" t="s">
        <v>1039</v>
      </c>
      <c r="B19" s="234">
        <v>1024017</v>
      </c>
      <c r="C19" s="234">
        <v>921616</v>
      </c>
      <c r="D19" s="169" t="s">
        <v>0</v>
      </c>
      <c r="E19" s="236"/>
      <c r="F19" s="236"/>
    </row>
    <row r="20" spans="1:6" ht="20.100000000000001" customHeight="1">
      <c r="A20" s="221" t="s">
        <v>1040</v>
      </c>
      <c r="B20" s="234">
        <v>672555</v>
      </c>
      <c r="C20" s="234">
        <v>348372</v>
      </c>
      <c r="D20" s="169" t="s">
        <v>0</v>
      </c>
      <c r="E20" s="236"/>
      <c r="F20" s="236"/>
    </row>
    <row r="21" spans="1:6" ht="20.100000000000001" customHeight="1">
      <c r="A21" s="221" t="s">
        <v>1041</v>
      </c>
      <c r="B21" s="234">
        <v>13100</v>
      </c>
      <c r="C21" s="234">
        <v>9200</v>
      </c>
      <c r="D21" s="169" t="s">
        <v>0</v>
      </c>
      <c r="E21" s="236"/>
      <c r="F21" s="236"/>
    </row>
    <row r="22" spans="1:6" ht="20.100000000000001" customHeight="1">
      <c r="A22" s="221" t="s">
        <v>1042</v>
      </c>
      <c r="B22" s="234">
        <v>95232</v>
      </c>
      <c r="C22" s="234">
        <v>95232</v>
      </c>
      <c r="D22" s="169" t="s">
        <v>0</v>
      </c>
      <c r="E22" s="236"/>
      <c r="F22" s="236"/>
    </row>
    <row r="23" spans="1:6" ht="20.100000000000001" customHeight="1">
      <c r="A23" s="221" t="s">
        <v>1043</v>
      </c>
      <c r="B23" s="234">
        <v>95765</v>
      </c>
      <c r="C23" s="234">
        <v>63949</v>
      </c>
      <c r="D23" s="166" t="s">
        <v>0</v>
      </c>
      <c r="E23" s="236"/>
      <c r="F23" s="236"/>
    </row>
    <row r="24" spans="1:6" ht="20.100000000000001" customHeight="1">
      <c r="A24" s="221" t="s">
        <v>1044</v>
      </c>
      <c r="B24" s="234">
        <v>488400</v>
      </c>
      <c r="C24" s="234">
        <v>405200</v>
      </c>
      <c r="D24" s="166" t="s">
        <v>0</v>
      </c>
      <c r="E24" s="236"/>
      <c r="F24" s="236"/>
    </row>
    <row r="25" spans="1:6" ht="20.100000000000001" customHeight="1">
      <c r="A25" s="221" t="s">
        <v>1045</v>
      </c>
      <c r="B25" s="234">
        <v>3042711</v>
      </c>
      <c r="C25" s="234">
        <v>3112711</v>
      </c>
      <c r="D25" s="166" t="s">
        <v>0</v>
      </c>
      <c r="E25" s="236"/>
      <c r="F25" s="236"/>
    </row>
    <row r="26" spans="1:6" ht="20.100000000000001" customHeight="1">
      <c r="A26" s="221" t="s">
        <v>1046</v>
      </c>
      <c r="B26" s="234">
        <v>0</v>
      </c>
      <c r="C26" s="234">
        <v>0</v>
      </c>
      <c r="D26" s="166" t="s">
        <v>0</v>
      </c>
      <c r="E26" s="236"/>
      <c r="F26" s="236"/>
    </row>
    <row r="27" spans="1:6" ht="20.100000000000001" customHeight="1">
      <c r="A27" s="221" t="s">
        <v>1047</v>
      </c>
      <c r="B27" s="234">
        <v>1241889</v>
      </c>
      <c r="C27" s="234">
        <v>1241889</v>
      </c>
      <c r="D27" s="166" t="s">
        <v>0</v>
      </c>
      <c r="E27" s="236"/>
      <c r="F27" s="236"/>
    </row>
    <row r="28" spans="1:6" ht="20.100000000000001" customHeight="1">
      <c r="A28" s="221" t="s">
        <v>1048</v>
      </c>
      <c r="B28" s="234">
        <v>459260</v>
      </c>
      <c r="C28" s="234">
        <v>305300</v>
      </c>
      <c r="D28" s="166" t="s">
        <v>0</v>
      </c>
      <c r="E28" s="236"/>
      <c r="F28" s="236"/>
    </row>
    <row r="29" spans="1:6" ht="20.100000000000001" customHeight="1">
      <c r="A29" s="221" t="s">
        <v>1049</v>
      </c>
      <c r="B29" s="234">
        <v>1162421</v>
      </c>
      <c r="C29" s="234">
        <v>1048105</v>
      </c>
      <c r="D29" s="166" t="s">
        <v>0</v>
      </c>
      <c r="E29" s="236"/>
      <c r="F29" s="236"/>
    </row>
    <row r="30" spans="1:6" ht="20.100000000000001" customHeight="1">
      <c r="A30" s="222" t="s">
        <v>1050</v>
      </c>
      <c r="B30" s="234"/>
      <c r="C30" s="234"/>
      <c r="D30" s="166" t="s">
        <v>0</v>
      </c>
      <c r="E30" s="236"/>
      <c r="F30" s="236"/>
    </row>
    <row r="31" spans="1:6" ht="20.100000000000001" customHeight="1">
      <c r="A31" s="222" t="s">
        <v>1051</v>
      </c>
      <c r="B31" s="234"/>
      <c r="C31" s="234"/>
      <c r="D31" s="166" t="s">
        <v>0</v>
      </c>
      <c r="E31" s="236"/>
      <c r="F31" s="236"/>
    </row>
    <row r="32" spans="1:6" ht="20.100000000000001" customHeight="1">
      <c r="A32" s="222" t="s">
        <v>1052</v>
      </c>
      <c r="B32" s="234"/>
      <c r="C32" s="234"/>
      <c r="D32" s="166" t="s">
        <v>0</v>
      </c>
      <c r="E32" s="236"/>
      <c r="F32" s="236"/>
    </row>
    <row r="33" spans="1:6" ht="20.100000000000001" customHeight="1">
      <c r="A33" s="222" t="s">
        <v>1053</v>
      </c>
      <c r="B33" s="234">
        <v>321906</v>
      </c>
      <c r="C33" s="234">
        <v>249300</v>
      </c>
      <c r="D33" s="166" t="s">
        <v>0</v>
      </c>
      <c r="E33" s="236"/>
      <c r="F33" s="236"/>
    </row>
    <row r="34" spans="1:6" ht="20.100000000000001" customHeight="1">
      <c r="A34" s="222" t="s">
        <v>1054</v>
      </c>
      <c r="B34" s="234">
        <v>1026643</v>
      </c>
      <c r="C34" s="234">
        <v>950678</v>
      </c>
      <c r="D34" s="169" t="s">
        <v>0</v>
      </c>
      <c r="E34" s="236"/>
      <c r="F34" s="236"/>
    </row>
    <row r="35" spans="1:6" ht="20.100000000000001" customHeight="1">
      <c r="A35" s="222" t="s">
        <v>1055</v>
      </c>
      <c r="B35" s="234">
        <v>5100</v>
      </c>
      <c r="C35" s="234">
        <v>3570</v>
      </c>
      <c r="D35" s="169" t="s">
        <v>0</v>
      </c>
      <c r="E35" s="236"/>
      <c r="F35" s="236"/>
    </row>
    <row r="36" spans="1:6" ht="20.100000000000001" customHeight="1">
      <c r="A36" s="222" t="s">
        <v>1056</v>
      </c>
      <c r="B36" s="234">
        <v>85358</v>
      </c>
      <c r="C36" s="234">
        <v>69000</v>
      </c>
      <c r="D36" s="169" t="s">
        <v>0</v>
      </c>
      <c r="E36" s="236"/>
      <c r="F36" s="236"/>
    </row>
    <row r="37" spans="1:6" ht="20.100000000000001" customHeight="1">
      <c r="A37" s="222" t="s">
        <v>1057</v>
      </c>
      <c r="B37" s="234">
        <v>2594639</v>
      </c>
      <c r="C37" s="234">
        <v>2224910</v>
      </c>
      <c r="D37" s="169" t="s">
        <v>0</v>
      </c>
      <c r="E37" s="236"/>
      <c r="F37" s="236"/>
    </row>
    <row r="38" spans="1:6" ht="20.100000000000001" customHeight="1">
      <c r="A38" s="222" t="s">
        <v>1058</v>
      </c>
      <c r="B38" s="234">
        <v>1122282</v>
      </c>
      <c r="C38" s="234">
        <v>1040509</v>
      </c>
      <c r="D38" s="169" t="s">
        <v>0</v>
      </c>
      <c r="E38" s="236"/>
      <c r="F38" s="236"/>
    </row>
    <row r="39" spans="1:6" ht="20.100000000000001" customHeight="1">
      <c r="A39" s="222" t="s">
        <v>1059</v>
      </c>
      <c r="B39" s="234">
        <v>167483</v>
      </c>
      <c r="C39" s="234">
        <v>128901</v>
      </c>
      <c r="D39" s="169" t="s">
        <v>0</v>
      </c>
      <c r="E39" s="236"/>
      <c r="F39" s="236"/>
    </row>
    <row r="40" spans="1:6" ht="20.100000000000001" customHeight="1">
      <c r="A40" s="222" t="s">
        <v>1060</v>
      </c>
      <c r="B40" s="234">
        <v>0</v>
      </c>
      <c r="C40" s="234"/>
      <c r="D40" s="169" t="s">
        <v>0</v>
      </c>
      <c r="E40" s="236"/>
      <c r="F40" s="236"/>
    </row>
    <row r="41" spans="1:6" ht="20.100000000000001" customHeight="1">
      <c r="A41" s="222" t="s">
        <v>1061</v>
      </c>
      <c r="B41" s="234">
        <v>2650133</v>
      </c>
      <c r="C41" s="234">
        <v>2228165</v>
      </c>
      <c r="D41" s="169" t="s">
        <v>0</v>
      </c>
      <c r="E41" s="236"/>
      <c r="F41" s="236"/>
    </row>
    <row r="42" spans="1:6" ht="20.100000000000001" customHeight="1">
      <c r="A42" s="222" t="s">
        <v>1062</v>
      </c>
      <c r="B42" s="234">
        <v>2051175</v>
      </c>
      <c r="C42" s="234">
        <v>1632378</v>
      </c>
      <c r="D42" s="169" t="s">
        <v>0</v>
      </c>
      <c r="E42" s="236"/>
      <c r="F42" s="236"/>
    </row>
    <row r="43" spans="1:6" ht="20.100000000000001" customHeight="1">
      <c r="A43" s="222" t="s">
        <v>1063</v>
      </c>
      <c r="B43" s="234">
        <v>34566</v>
      </c>
      <c r="C43" s="234"/>
      <c r="D43" s="169" t="s">
        <v>0</v>
      </c>
      <c r="E43" s="236"/>
      <c r="F43" s="236"/>
    </row>
    <row r="44" spans="1:6" ht="20.100000000000001" customHeight="1">
      <c r="A44" s="222" t="s">
        <v>1064</v>
      </c>
      <c r="B44" s="234"/>
      <c r="C44" s="234"/>
      <c r="D44" s="169" t="s">
        <v>0</v>
      </c>
      <c r="E44" s="236"/>
      <c r="F44" s="236"/>
    </row>
    <row r="45" spans="1:6" ht="20.100000000000001" customHeight="1">
      <c r="A45" s="222" t="s">
        <v>1065</v>
      </c>
      <c r="B45" s="234"/>
      <c r="C45" s="234">
        <v>0</v>
      </c>
      <c r="D45" s="169" t="s">
        <v>0</v>
      </c>
      <c r="E45" s="236"/>
      <c r="F45" s="236"/>
    </row>
    <row r="46" spans="1:6" ht="20.100000000000001" customHeight="1">
      <c r="A46" s="222" t="s">
        <v>1066</v>
      </c>
      <c r="B46" s="234"/>
      <c r="C46" s="234">
        <v>0</v>
      </c>
      <c r="D46" s="169" t="s">
        <v>0</v>
      </c>
      <c r="E46" s="236"/>
      <c r="F46" s="236"/>
    </row>
    <row r="47" spans="1:6" ht="20.100000000000001" customHeight="1">
      <c r="A47" s="222" t="s">
        <v>1067</v>
      </c>
      <c r="B47" s="234">
        <v>957120</v>
      </c>
      <c r="C47" s="234">
        <v>390386</v>
      </c>
      <c r="D47" s="169" t="s">
        <v>0</v>
      </c>
      <c r="E47" s="236"/>
      <c r="F47" s="236"/>
    </row>
    <row r="48" spans="1:6" ht="20.100000000000001" customHeight="1">
      <c r="A48" s="222" t="s">
        <v>1068</v>
      </c>
      <c r="B48" s="234">
        <v>43006</v>
      </c>
      <c r="C48" s="234">
        <v>41895</v>
      </c>
      <c r="D48" s="166" t="s">
        <v>0</v>
      </c>
      <c r="E48" s="236"/>
      <c r="F48" s="236"/>
    </row>
    <row r="49" spans="1:6" ht="20.100000000000001" customHeight="1">
      <c r="A49" s="222" t="s">
        <v>1069</v>
      </c>
      <c r="B49" s="235"/>
      <c r="C49" s="234">
        <v>0</v>
      </c>
      <c r="D49" s="166"/>
      <c r="E49" s="236"/>
      <c r="F49" s="236"/>
    </row>
    <row r="50" spans="1:6" ht="20.100000000000001" customHeight="1">
      <c r="A50" s="222" t="s">
        <v>1070</v>
      </c>
      <c r="B50" s="234">
        <v>30616</v>
      </c>
      <c r="C50" s="234"/>
      <c r="D50" s="166" t="s">
        <v>0</v>
      </c>
      <c r="E50" s="236"/>
      <c r="F50" s="236"/>
    </row>
    <row r="51" spans="1:6" ht="20.100000000000001" customHeight="1">
      <c r="A51" s="221" t="s">
        <v>1071</v>
      </c>
      <c r="B51" s="234">
        <v>8132</v>
      </c>
      <c r="C51" s="234"/>
      <c r="D51" s="166" t="s">
        <v>0</v>
      </c>
      <c r="E51" s="236"/>
      <c r="F51" s="236"/>
    </row>
    <row r="52" spans="1:6" ht="20.100000000000001" customHeight="1">
      <c r="A52" s="221" t="s">
        <v>1072</v>
      </c>
      <c r="B52" s="234">
        <v>5164346</v>
      </c>
      <c r="C52" s="234">
        <v>719795</v>
      </c>
      <c r="D52" s="166" t="s">
        <v>0</v>
      </c>
      <c r="E52" s="236"/>
      <c r="F52" s="236"/>
    </row>
    <row r="53" spans="1:6" ht="20.100000000000001" customHeight="1">
      <c r="A53" s="221" t="s">
        <v>1073</v>
      </c>
      <c r="B53" s="234">
        <v>65333</v>
      </c>
      <c r="C53" s="234">
        <v>7423</v>
      </c>
      <c r="D53" s="166" t="s">
        <v>0</v>
      </c>
      <c r="E53" s="236"/>
      <c r="F53" s="236"/>
    </row>
    <row r="54" spans="1:6" ht="20.100000000000001" customHeight="1">
      <c r="A54" s="221" t="s">
        <v>1074</v>
      </c>
      <c r="B54" s="234">
        <v>0</v>
      </c>
      <c r="C54" s="234"/>
      <c r="D54" s="166"/>
      <c r="E54" s="236"/>
      <c r="F54" s="236"/>
    </row>
    <row r="55" spans="1:6" ht="20.100000000000001" customHeight="1">
      <c r="A55" s="221" t="s">
        <v>1075</v>
      </c>
      <c r="B55" s="234">
        <v>0</v>
      </c>
      <c r="C55" s="234"/>
      <c r="D55" s="166"/>
      <c r="E55" s="236"/>
      <c r="F55" s="236"/>
    </row>
    <row r="56" spans="1:6" ht="20.100000000000001" customHeight="1">
      <c r="A56" s="221" t="s">
        <v>1076</v>
      </c>
      <c r="B56" s="234">
        <v>613745</v>
      </c>
      <c r="C56" s="234"/>
      <c r="D56" s="166"/>
      <c r="E56" s="236"/>
      <c r="F56" s="236"/>
    </row>
    <row r="57" spans="1:6" ht="20.100000000000001" customHeight="1">
      <c r="A57" s="221" t="s">
        <v>1077</v>
      </c>
      <c r="B57" s="234">
        <v>280072</v>
      </c>
      <c r="C57" s="234"/>
      <c r="D57" s="166"/>
      <c r="E57" s="236"/>
      <c r="F57" s="236"/>
    </row>
    <row r="58" spans="1:6" ht="20.100000000000001" customHeight="1">
      <c r="A58" s="221" t="s">
        <v>1078</v>
      </c>
      <c r="B58" s="234">
        <v>0</v>
      </c>
      <c r="C58" s="234"/>
      <c r="D58" s="166"/>
      <c r="E58" s="236"/>
      <c r="F58" s="236"/>
    </row>
    <row r="59" spans="1:6" ht="20.100000000000001" customHeight="1">
      <c r="A59" s="221" t="s">
        <v>1079</v>
      </c>
      <c r="B59" s="234">
        <v>64955</v>
      </c>
      <c r="C59" s="234"/>
      <c r="D59" s="166"/>
      <c r="E59" s="236"/>
      <c r="F59" s="236"/>
    </row>
    <row r="60" spans="1:6" ht="19.5" customHeight="1">
      <c r="A60" s="221" t="s">
        <v>1080</v>
      </c>
      <c r="B60" s="234">
        <v>98925</v>
      </c>
      <c r="C60" s="234"/>
      <c r="D60" s="166"/>
      <c r="E60" s="241"/>
      <c r="F60" s="241"/>
    </row>
    <row r="61" spans="1:6" s="12" customFormat="1" ht="20.100000000000001" customHeight="1">
      <c r="A61" s="221" t="s">
        <v>1081</v>
      </c>
      <c r="B61" s="234">
        <v>152347</v>
      </c>
      <c r="C61" s="234">
        <v>40260</v>
      </c>
      <c r="D61" s="166"/>
      <c r="E61" s="241"/>
      <c r="F61" s="241"/>
    </row>
    <row r="62" spans="1:6" ht="20.100000000000001" customHeight="1">
      <c r="A62" s="221" t="s">
        <v>1082</v>
      </c>
      <c r="B62" s="234">
        <v>251204</v>
      </c>
      <c r="C62" s="234">
        <v>49770</v>
      </c>
      <c r="D62" s="166"/>
      <c r="E62" s="236"/>
      <c r="F62" s="236"/>
    </row>
    <row r="63" spans="1:6" ht="20.100000000000001" customHeight="1">
      <c r="A63" s="221" t="s">
        <v>1083</v>
      </c>
      <c r="B63" s="234">
        <v>100417</v>
      </c>
      <c r="C63" s="234"/>
      <c r="D63" s="166"/>
      <c r="E63" s="236"/>
      <c r="F63" s="236"/>
    </row>
    <row r="64" spans="1:6" ht="20.100000000000001" customHeight="1">
      <c r="A64" s="221" t="s">
        <v>1084</v>
      </c>
      <c r="B64" s="234">
        <v>2455604</v>
      </c>
      <c r="C64" s="234">
        <v>497141</v>
      </c>
      <c r="D64" s="166"/>
      <c r="E64" s="236"/>
      <c r="F64" s="236"/>
    </row>
    <row r="65" spans="1:8" ht="20.100000000000001" customHeight="1">
      <c r="A65" s="221" t="s">
        <v>1085</v>
      </c>
      <c r="B65" s="234">
        <v>195323</v>
      </c>
      <c r="C65" s="234"/>
      <c r="D65" s="166"/>
      <c r="E65" s="236"/>
      <c r="F65" s="236"/>
    </row>
    <row r="66" spans="1:8" ht="20.100000000000001" customHeight="1">
      <c r="A66" s="221" t="s">
        <v>1086</v>
      </c>
      <c r="B66" s="234">
        <v>101404</v>
      </c>
      <c r="C66" s="234">
        <v>1000</v>
      </c>
      <c r="D66" s="166"/>
      <c r="E66" s="236"/>
      <c r="F66" s="236"/>
    </row>
    <row r="67" spans="1:8" ht="20.100000000000001" customHeight="1">
      <c r="A67" s="221" t="s">
        <v>1087</v>
      </c>
      <c r="B67" s="234">
        <v>42441</v>
      </c>
      <c r="C67" s="234">
        <v>24201</v>
      </c>
      <c r="D67" s="166"/>
      <c r="E67" s="236"/>
      <c r="F67" s="236"/>
    </row>
    <row r="68" spans="1:8" ht="20.100000000000001" customHeight="1">
      <c r="A68" s="221" t="s">
        <v>1088</v>
      </c>
      <c r="B68" s="234">
        <v>0</v>
      </c>
      <c r="C68" s="234"/>
      <c r="D68" s="166"/>
      <c r="E68" s="236"/>
      <c r="F68" s="236"/>
    </row>
    <row r="69" spans="1:8" ht="20.100000000000001" customHeight="1">
      <c r="A69" s="221" t="s">
        <v>1089</v>
      </c>
      <c r="B69" s="234">
        <v>0</v>
      </c>
      <c r="C69" s="234">
        <v>100000</v>
      </c>
      <c r="D69" s="166"/>
      <c r="E69" s="236"/>
      <c r="F69" s="236"/>
    </row>
    <row r="70" spans="1:8" ht="20.100000000000001" customHeight="1">
      <c r="A70" s="221" t="s">
        <v>1090</v>
      </c>
      <c r="B70" s="234">
        <v>550753</v>
      </c>
      <c r="C70" s="234"/>
      <c r="D70" s="166"/>
      <c r="E70" s="236"/>
      <c r="F70" s="236"/>
    </row>
    <row r="71" spans="1:8" ht="20.100000000000001" customHeight="1">
      <c r="A71" s="221" t="s">
        <v>1091</v>
      </c>
      <c r="B71" s="234">
        <v>14100</v>
      </c>
      <c r="C71" s="234"/>
      <c r="D71" s="166"/>
      <c r="E71" s="236"/>
      <c r="F71" s="236"/>
    </row>
    <row r="72" spans="1:8" ht="20.100000000000001" customHeight="1">
      <c r="A72" s="221" t="s">
        <v>1092</v>
      </c>
      <c r="B72" s="234"/>
      <c r="C72" s="234"/>
      <c r="D72" s="223"/>
      <c r="E72" s="236"/>
      <c r="F72" s="236"/>
    </row>
    <row r="73" spans="1:8" ht="20.100000000000001" customHeight="1">
      <c r="A73" s="224" t="s">
        <v>1093</v>
      </c>
      <c r="B73" s="234">
        <v>177723</v>
      </c>
      <c r="C73" s="234"/>
      <c r="D73" s="223"/>
      <c r="E73" s="236"/>
      <c r="F73" s="236"/>
    </row>
    <row r="74" spans="1:8" ht="20.100000000000001" customHeight="1">
      <c r="A74" s="224"/>
      <c r="B74" s="236"/>
      <c r="C74" s="237"/>
      <c r="D74" s="223"/>
      <c r="E74" s="242"/>
      <c r="F74" s="236"/>
    </row>
    <row r="75" spans="1:8" ht="20.100000000000001" customHeight="1">
      <c r="A75" s="224"/>
      <c r="B75" s="236"/>
      <c r="C75" s="236"/>
      <c r="D75" s="223"/>
      <c r="E75" s="236"/>
      <c r="F75" s="236"/>
    </row>
    <row r="76" spans="1:8" ht="20.100000000000001" customHeight="1">
      <c r="A76" s="167" t="s">
        <v>1094</v>
      </c>
      <c r="B76" s="234">
        <v>1511424</v>
      </c>
      <c r="C76" s="234">
        <v>1030877</v>
      </c>
      <c r="D76" s="166" t="s">
        <v>0</v>
      </c>
      <c r="E76" s="234"/>
      <c r="F76" s="234"/>
    </row>
    <row r="77" spans="1:8" ht="20.100000000000001" customHeight="1">
      <c r="A77" s="167" t="s">
        <v>1095</v>
      </c>
      <c r="B77" s="234">
        <f>SUM(B78:B80)</f>
        <v>2387563</v>
      </c>
      <c r="C77" s="234">
        <f>SUM(C78:C80)</f>
        <v>1102292</v>
      </c>
      <c r="D77" s="225" t="s">
        <v>1096</v>
      </c>
      <c r="E77" s="234">
        <v>8629</v>
      </c>
      <c r="F77" s="234">
        <v>124</v>
      </c>
      <c r="H77" s="226"/>
    </row>
    <row r="78" spans="1:8" ht="20.100000000000001" customHeight="1">
      <c r="A78" s="167" t="s">
        <v>1097</v>
      </c>
      <c r="B78" s="234">
        <v>1490485</v>
      </c>
      <c r="C78" s="234">
        <v>1057752</v>
      </c>
      <c r="D78" s="169" t="s">
        <v>1098</v>
      </c>
      <c r="E78" s="234">
        <v>1569317</v>
      </c>
      <c r="F78" s="234"/>
      <c r="H78" s="226"/>
    </row>
    <row r="79" spans="1:8" ht="20.100000000000001" customHeight="1">
      <c r="A79" s="167" t="s">
        <v>1099</v>
      </c>
      <c r="B79" s="234">
        <v>167513</v>
      </c>
      <c r="C79" s="234">
        <v>19538</v>
      </c>
      <c r="D79" s="166" t="s">
        <v>1100</v>
      </c>
      <c r="E79" s="234">
        <v>2051699</v>
      </c>
      <c r="F79" s="234">
        <v>1351728</v>
      </c>
      <c r="H79" s="226"/>
    </row>
    <row r="80" spans="1:8" ht="20.100000000000001" customHeight="1">
      <c r="A80" s="167" t="s">
        <v>1101</v>
      </c>
      <c r="B80" s="234">
        <v>729565</v>
      </c>
      <c r="C80" s="234">
        <v>25002</v>
      </c>
      <c r="D80" s="166" t="s">
        <v>1102</v>
      </c>
      <c r="E80" s="234"/>
      <c r="F80" s="234"/>
      <c r="H80" s="226"/>
    </row>
    <row r="81" spans="1:8" ht="20.100000000000001" customHeight="1">
      <c r="A81" s="167" t="s">
        <v>1103</v>
      </c>
      <c r="B81" s="234">
        <v>5126000</v>
      </c>
      <c r="C81" s="234"/>
      <c r="D81" s="166" t="s">
        <v>1104</v>
      </c>
      <c r="E81" s="234"/>
      <c r="F81" s="234"/>
      <c r="H81" s="226"/>
    </row>
    <row r="82" spans="1:8" ht="20.100000000000001" customHeight="1">
      <c r="A82" s="167" t="s">
        <v>1105</v>
      </c>
      <c r="B82" s="234"/>
      <c r="C82" s="234"/>
      <c r="D82" s="227" t="s">
        <v>1106</v>
      </c>
      <c r="E82" s="234">
        <v>1650899</v>
      </c>
      <c r="F82" s="234"/>
      <c r="H82" s="226"/>
    </row>
    <row r="83" spans="1:8" ht="20.100000000000001" customHeight="1">
      <c r="A83" s="167" t="s">
        <v>1107</v>
      </c>
      <c r="B83" s="234"/>
      <c r="C83" s="234"/>
      <c r="D83" s="227" t="s">
        <v>1108</v>
      </c>
      <c r="E83" s="234"/>
      <c r="F83" s="234"/>
    </row>
    <row r="84" spans="1:8" ht="19.149999999999999" customHeight="1">
      <c r="A84" s="167" t="s">
        <v>1109</v>
      </c>
      <c r="B84" s="234">
        <v>1196847</v>
      </c>
      <c r="C84" s="234">
        <v>978182</v>
      </c>
      <c r="D84" s="166"/>
      <c r="E84" s="234"/>
      <c r="F84" s="234"/>
      <c r="H84" s="228"/>
    </row>
    <row r="85" spans="1:8" ht="22.15" customHeight="1">
      <c r="A85" s="167"/>
      <c r="B85" s="234"/>
      <c r="C85" s="234"/>
      <c r="D85" s="166"/>
      <c r="E85" s="234"/>
      <c r="F85" s="234"/>
    </row>
    <row r="86" spans="1:8">
      <c r="A86" s="167"/>
      <c r="B86" s="234"/>
      <c r="C86" s="234"/>
      <c r="D86" s="166"/>
      <c r="E86" s="234"/>
      <c r="F86" s="234"/>
    </row>
    <row r="87" spans="1:8">
      <c r="A87" s="167"/>
      <c r="B87" s="234"/>
      <c r="C87" s="234"/>
      <c r="D87" s="166" t="s">
        <v>0</v>
      </c>
      <c r="E87" s="234"/>
      <c r="F87" s="234"/>
    </row>
    <row r="88" spans="1:8">
      <c r="A88" s="167"/>
      <c r="B88" s="234"/>
      <c r="C88" s="234"/>
      <c r="D88" s="166"/>
      <c r="E88" s="234"/>
      <c r="F88" s="234"/>
    </row>
    <row r="89" spans="1:8">
      <c r="A89" s="167"/>
      <c r="B89" s="234"/>
      <c r="C89" s="234"/>
      <c r="D89" s="166"/>
      <c r="E89" s="234"/>
      <c r="F89" s="234"/>
    </row>
    <row r="90" spans="1:8">
      <c r="A90" s="229" t="s">
        <v>1110</v>
      </c>
      <c r="B90" s="234">
        <f>SUM(B6:B7)</f>
        <v>59074048</v>
      </c>
      <c r="C90" s="234">
        <f>SUM(C6:C7)</f>
        <v>44567982</v>
      </c>
      <c r="D90" s="230" t="s">
        <v>1111</v>
      </c>
      <c r="E90" s="234">
        <f>SUM(E6:E7)</f>
        <v>59074048</v>
      </c>
      <c r="F90" s="234">
        <f>SUM(F6:F7)</f>
        <v>44567982</v>
      </c>
      <c r="G90" s="231"/>
    </row>
  </sheetData>
  <mergeCells count="3">
    <mergeCell ref="A2:F2"/>
    <mergeCell ref="A4:C4"/>
    <mergeCell ref="D4:F4"/>
  </mergeCells>
  <phoneticPr fontId="2" type="noConversion"/>
  <printOptions horizontalCentered="1"/>
  <pageMargins left="0.47152777777777799" right="0.47152777777777799" top="0.59027777777777801" bottom="0.47152777777777799" header="0.31388888888888899" footer="0.31388888888888899"/>
  <pageSetup paperSize="9" scale="75" orientation="landscape" r:id="rId1"/>
</worksheet>
</file>

<file path=xl/worksheets/sheet6.xml><?xml version="1.0" encoding="utf-8"?>
<worksheet xmlns="http://schemas.openxmlformats.org/spreadsheetml/2006/main" xmlns:r="http://schemas.openxmlformats.org/officeDocument/2006/relationships">
  <sheetPr>
    <pageSetUpPr autoPageBreaks="0"/>
  </sheetPr>
  <dimension ref="A1:I224"/>
  <sheetViews>
    <sheetView showGridLines="0" showZeros="0" workbookViewId="0">
      <pane xSplit="1" ySplit="5" topLeftCell="B112" activePane="bottomRight" state="frozen"/>
      <selection pane="topRight" activeCell="B1" sqref="B1"/>
      <selection pane="bottomLeft" activeCell="A6" sqref="A6"/>
      <selection pane="bottomRight" activeCell="E113" sqref="E113"/>
    </sheetView>
  </sheetViews>
  <sheetFormatPr defaultRowHeight="14.25"/>
  <cols>
    <col min="1" max="1" width="45.25" style="24" customWidth="1"/>
    <col min="2" max="2" width="15.5" style="24" customWidth="1"/>
    <col min="3" max="3" width="15.25" style="34" customWidth="1"/>
    <col min="4" max="4" width="19.125" style="34" customWidth="1"/>
    <col min="5" max="5" width="18.125" style="34" customWidth="1"/>
    <col min="6" max="7" width="15.25" style="34" customWidth="1"/>
    <col min="8" max="8" width="15.5" style="34" customWidth="1"/>
    <col min="9" max="9" width="12.75" style="24" bestFit="1" customWidth="1"/>
    <col min="10" max="16384" width="9" style="24"/>
  </cols>
  <sheetData>
    <row r="1" spans="1:9">
      <c r="A1" s="25" t="s">
        <v>1112</v>
      </c>
    </row>
    <row r="2" spans="1:9" ht="20.25">
      <c r="A2" s="380" t="s">
        <v>1113</v>
      </c>
      <c r="B2" s="380"/>
      <c r="C2" s="380"/>
      <c r="D2" s="380"/>
      <c r="E2" s="380"/>
      <c r="F2" s="380"/>
      <c r="G2" s="380"/>
      <c r="H2" s="380"/>
    </row>
    <row r="3" spans="1:9" ht="18" customHeight="1">
      <c r="A3" s="25"/>
      <c r="H3" s="34" t="s">
        <v>32</v>
      </c>
    </row>
    <row r="4" spans="1:9" s="243" customFormat="1" ht="31.5" customHeight="1">
      <c r="A4" s="381" t="s">
        <v>37</v>
      </c>
      <c r="B4" s="381" t="s">
        <v>1114</v>
      </c>
      <c r="C4" s="381" t="s">
        <v>1115</v>
      </c>
      <c r="D4" s="382" t="s">
        <v>1116</v>
      </c>
      <c r="E4" s="384" t="s">
        <v>1117</v>
      </c>
      <c r="F4" s="384" t="s">
        <v>1118</v>
      </c>
      <c r="G4" s="381" t="s">
        <v>1119</v>
      </c>
      <c r="H4" s="381" t="s">
        <v>1120</v>
      </c>
    </row>
    <row r="5" spans="1:9" s="243" customFormat="1" ht="27" customHeight="1">
      <c r="A5" s="381"/>
      <c r="B5" s="381"/>
      <c r="C5" s="381"/>
      <c r="D5" s="383"/>
      <c r="E5" s="384"/>
      <c r="F5" s="384"/>
      <c r="G5" s="381"/>
      <c r="H5" s="381"/>
    </row>
    <row r="6" spans="1:9" ht="20.100000000000001" customHeight="1">
      <c r="A6" s="42" t="s">
        <v>39</v>
      </c>
      <c r="B6" s="248">
        <f>SUM(B7:B33)</f>
        <v>4146509</v>
      </c>
      <c r="C6" s="248">
        <v>4066906</v>
      </c>
      <c r="D6" s="248">
        <f t="shared" ref="D6:F6" si="0">SUM(D7:D33)</f>
        <v>7423</v>
      </c>
      <c r="E6" s="248">
        <f t="shared" si="0"/>
        <v>22179</v>
      </c>
      <c r="F6" s="248">
        <f t="shared" si="0"/>
        <v>50001</v>
      </c>
      <c r="G6" s="248"/>
      <c r="H6" s="248"/>
      <c r="I6" s="171"/>
    </row>
    <row r="7" spans="1:9" ht="20.100000000000001" customHeight="1">
      <c r="A7" s="16" t="s">
        <v>40</v>
      </c>
      <c r="B7" s="248">
        <v>60707</v>
      </c>
      <c r="C7" s="248">
        <v>60707</v>
      </c>
      <c r="D7" s="248"/>
      <c r="E7" s="248"/>
      <c r="F7" s="248"/>
      <c r="G7" s="248"/>
      <c r="H7" s="248"/>
      <c r="I7" s="171"/>
    </row>
    <row r="8" spans="1:9" ht="20.100000000000001" customHeight="1">
      <c r="A8" s="16" t="s">
        <v>52</v>
      </c>
      <c r="B8" s="248">
        <v>42905</v>
      </c>
      <c r="C8" s="248">
        <v>42892</v>
      </c>
      <c r="D8" s="248"/>
      <c r="E8" s="248">
        <v>13</v>
      </c>
      <c r="F8" s="248"/>
      <c r="G8" s="248"/>
      <c r="H8" s="248"/>
      <c r="I8" s="171"/>
    </row>
    <row r="9" spans="1:9" ht="20.100000000000001" customHeight="1">
      <c r="A9" s="16" t="s">
        <v>57</v>
      </c>
      <c r="B9" s="248">
        <v>1613478</v>
      </c>
      <c r="C9" s="248">
        <v>1581427</v>
      </c>
      <c r="D9" s="248"/>
      <c r="E9" s="248">
        <v>5886</v>
      </c>
      <c r="F9" s="248">
        <v>26165</v>
      </c>
      <c r="G9" s="248"/>
      <c r="H9" s="248"/>
      <c r="I9" s="171"/>
    </row>
    <row r="10" spans="1:9" ht="20.100000000000001" customHeight="1">
      <c r="A10" s="16" t="s">
        <v>64</v>
      </c>
      <c r="B10" s="248">
        <v>227716</v>
      </c>
      <c r="C10" s="248">
        <v>226904</v>
      </c>
      <c r="D10" s="248"/>
      <c r="E10" s="248">
        <v>493</v>
      </c>
      <c r="F10" s="248">
        <v>319</v>
      </c>
      <c r="G10" s="248"/>
      <c r="H10" s="248"/>
      <c r="I10" s="171"/>
    </row>
    <row r="11" spans="1:9" ht="20.100000000000001" customHeight="1">
      <c r="A11" s="17" t="s">
        <v>71</v>
      </c>
      <c r="B11" s="248">
        <v>25930</v>
      </c>
      <c r="C11" s="248">
        <v>25922</v>
      </c>
      <c r="D11" s="248"/>
      <c r="E11" s="248">
        <v>8</v>
      </c>
      <c r="F11" s="248"/>
      <c r="G11" s="248"/>
      <c r="H11" s="248"/>
      <c r="I11" s="171"/>
    </row>
    <row r="12" spans="1:9" ht="20.100000000000001" customHeight="1">
      <c r="A12" s="18" t="s">
        <v>78</v>
      </c>
      <c r="B12" s="248">
        <v>211383</v>
      </c>
      <c r="C12" s="248">
        <v>210963</v>
      </c>
      <c r="D12" s="248"/>
      <c r="E12" s="248">
        <v>370</v>
      </c>
      <c r="F12" s="248">
        <v>50</v>
      </c>
      <c r="G12" s="248"/>
      <c r="H12" s="248"/>
      <c r="I12" s="171"/>
    </row>
    <row r="13" spans="1:9" ht="20.100000000000001" customHeight="1">
      <c r="A13" s="16" t="s">
        <v>85</v>
      </c>
      <c r="B13" s="248">
        <v>106989</v>
      </c>
      <c r="C13" s="248">
        <v>106989</v>
      </c>
      <c r="D13" s="248"/>
      <c r="E13" s="248"/>
      <c r="F13" s="248"/>
      <c r="G13" s="248"/>
      <c r="H13" s="248"/>
      <c r="I13" s="171"/>
    </row>
    <row r="14" spans="1:9" ht="20.100000000000001" customHeight="1">
      <c r="A14" s="17" t="s">
        <v>92</v>
      </c>
      <c r="B14" s="248">
        <v>44517</v>
      </c>
      <c r="C14" s="248">
        <v>44444</v>
      </c>
      <c r="D14" s="248"/>
      <c r="E14" s="248">
        <v>73</v>
      </c>
      <c r="F14" s="248"/>
      <c r="G14" s="248"/>
      <c r="H14" s="248"/>
      <c r="I14" s="171"/>
    </row>
    <row r="15" spans="1:9" ht="20.100000000000001" customHeight="1">
      <c r="A15" s="16" t="s">
        <v>96</v>
      </c>
      <c r="B15" s="248">
        <v>3011</v>
      </c>
      <c r="C15" s="248">
        <v>3011</v>
      </c>
      <c r="D15" s="248"/>
      <c r="E15" s="248"/>
      <c r="F15" s="248"/>
      <c r="G15" s="248"/>
      <c r="H15" s="248"/>
      <c r="I15" s="171"/>
    </row>
    <row r="16" spans="1:9" ht="20.100000000000001" customHeight="1">
      <c r="A16" s="17" t="s">
        <v>104</v>
      </c>
      <c r="B16" s="248">
        <v>97185</v>
      </c>
      <c r="C16" s="248">
        <v>96366</v>
      </c>
      <c r="D16" s="248"/>
      <c r="E16" s="248">
        <v>819</v>
      </c>
      <c r="F16" s="248"/>
      <c r="G16" s="248"/>
      <c r="H16" s="248"/>
      <c r="I16" s="171"/>
    </row>
    <row r="17" spans="1:9" ht="20.100000000000001" customHeight="1">
      <c r="A17" s="19" t="s">
        <v>110</v>
      </c>
      <c r="B17" s="248">
        <v>164247</v>
      </c>
      <c r="C17" s="248">
        <v>164171</v>
      </c>
      <c r="D17" s="248"/>
      <c r="E17" s="248">
        <v>76</v>
      </c>
      <c r="F17" s="248"/>
      <c r="G17" s="248"/>
      <c r="H17" s="248"/>
      <c r="I17" s="171"/>
    </row>
    <row r="18" spans="1:9" ht="20.100000000000001" customHeight="1">
      <c r="A18" s="20" t="s">
        <v>115</v>
      </c>
      <c r="B18" s="248">
        <v>101690</v>
      </c>
      <c r="C18" s="248">
        <v>100783</v>
      </c>
      <c r="D18" s="248"/>
      <c r="E18" s="248">
        <v>895</v>
      </c>
      <c r="F18" s="248">
        <v>12</v>
      </c>
      <c r="G18" s="248"/>
      <c r="H18" s="248"/>
      <c r="I18" s="171"/>
    </row>
    <row r="19" spans="1:9" ht="20.100000000000001" customHeight="1">
      <c r="A19" s="17" t="s">
        <v>122</v>
      </c>
      <c r="B19" s="248">
        <v>1188</v>
      </c>
      <c r="C19" s="248">
        <v>1188</v>
      </c>
      <c r="D19" s="248"/>
      <c r="E19" s="248"/>
      <c r="F19" s="248"/>
      <c r="G19" s="248"/>
      <c r="H19" s="248"/>
      <c r="I19" s="171"/>
    </row>
    <row r="20" spans="1:9" ht="20.100000000000001" customHeight="1">
      <c r="A20" s="16" t="s">
        <v>131</v>
      </c>
      <c r="B20" s="248">
        <v>14008</v>
      </c>
      <c r="C20" s="248">
        <v>14008</v>
      </c>
      <c r="D20" s="248"/>
      <c r="E20" s="248"/>
      <c r="F20" s="248"/>
      <c r="G20" s="248"/>
      <c r="H20" s="248"/>
      <c r="I20" s="171"/>
    </row>
    <row r="21" spans="1:9" ht="20.100000000000001" customHeight="1">
      <c r="A21" s="16" t="s">
        <v>134</v>
      </c>
      <c r="B21" s="248">
        <v>815</v>
      </c>
      <c r="C21" s="248">
        <v>815</v>
      </c>
      <c r="D21" s="248"/>
      <c r="E21" s="248"/>
      <c r="F21" s="248"/>
      <c r="G21" s="248"/>
      <c r="H21" s="248"/>
      <c r="I21" s="171"/>
    </row>
    <row r="22" spans="1:9" ht="20.100000000000001" customHeight="1">
      <c r="A22" s="17" t="s">
        <v>138</v>
      </c>
      <c r="B22" s="248">
        <v>15341</v>
      </c>
      <c r="C22" s="248">
        <v>15341</v>
      </c>
      <c r="D22" s="248"/>
      <c r="E22" s="248"/>
      <c r="F22" s="248"/>
      <c r="G22" s="248"/>
      <c r="H22" s="248"/>
      <c r="I22" s="171"/>
    </row>
    <row r="23" spans="1:9" ht="18.75" customHeight="1">
      <c r="A23" s="17" t="s">
        <v>141</v>
      </c>
      <c r="B23" s="248">
        <v>7598</v>
      </c>
      <c r="C23" s="248">
        <v>7598</v>
      </c>
      <c r="D23" s="248"/>
      <c r="E23" s="248"/>
      <c r="F23" s="248"/>
      <c r="G23" s="248"/>
      <c r="H23" s="248"/>
      <c r="I23" s="171"/>
    </row>
    <row r="24" spans="1:9" ht="20.100000000000001" customHeight="1">
      <c r="A24" s="17" t="s">
        <v>143</v>
      </c>
      <c r="B24" s="248">
        <v>60216</v>
      </c>
      <c r="C24" s="248">
        <v>60112</v>
      </c>
      <c r="D24" s="248"/>
      <c r="E24" s="248">
        <v>104</v>
      </c>
      <c r="F24" s="248"/>
      <c r="G24" s="248"/>
      <c r="H24" s="248"/>
      <c r="I24" s="171"/>
    </row>
    <row r="25" spans="1:9" ht="20.100000000000001" customHeight="1">
      <c r="A25" s="17" t="s">
        <v>146</v>
      </c>
      <c r="B25" s="248">
        <v>292703</v>
      </c>
      <c r="C25" s="248">
        <v>292151</v>
      </c>
      <c r="D25" s="248"/>
      <c r="E25" s="248">
        <v>22</v>
      </c>
      <c r="F25" s="248">
        <v>530</v>
      </c>
      <c r="G25" s="248"/>
      <c r="H25" s="248"/>
      <c r="I25" s="171"/>
    </row>
    <row r="26" spans="1:9" ht="20.100000000000001" customHeight="1">
      <c r="A26" s="17" t="s">
        <v>149</v>
      </c>
      <c r="B26" s="248">
        <v>401435</v>
      </c>
      <c r="C26" s="248">
        <v>379555</v>
      </c>
      <c r="D26" s="248"/>
      <c r="E26" s="248">
        <v>8993</v>
      </c>
      <c r="F26" s="248">
        <v>12887</v>
      </c>
      <c r="G26" s="248"/>
      <c r="H26" s="248"/>
      <c r="I26" s="171"/>
    </row>
    <row r="27" spans="1:9" ht="20.100000000000001" customHeight="1">
      <c r="A27" s="17" t="s">
        <v>152</v>
      </c>
      <c r="B27" s="248">
        <v>52565</v>
      </c>
      <c r="C27" s="248">
        <v>52522</v>
      </c>
      <c r="D27" s="248"/>
      <c r="E27" s="248">
        <v>43</v>
      </c>
      <c r="F27" s="248"/>
      <c r="G27" s="248"/>
      <c r="H27" s="248"/>
      <c r="I27" s="171"/>
    </row>
    <row r="28" spans="1:9" ht="20.100000000000001" customHeight="1">
      <c r="A28" s="17" t="s">
        <v>155</v>
      </c>
      <c r="B28" s="248">
        <v>78615</v>
      </c>
      <c r="C28" s="248">
        <v>77931</v>
      </c>
      <c r="D28" s="248"/>
      <c r="E28" s="248">
        <v>684</v>
      </c>
      <c r="F28" s="248"/>
      <c r="G28" s="248"/>
      <c r="H28" s="248"/>
      <c r="I28" s="171"/>
    </row>
    <row r="29" spans="1:9" ht="20.100000000000001" customHeight="1">
      <c r="A29" s="17" t="s">
        <v>159</v>
      </c>
      <c r="B29" s="248">
        <v>223</v>
      </c>
      <c r="C29" s="248">
        <v>223</v>
      </c>
      <c r="D29" s="248"/>
      <c r="E29" s="248"/>
      <c r="F29" s="248"/>
      <c r="G29" s="248"/>
      <c r="H29" s="248"/>
      <c r="I29" s="171"/>
    </row>
    <row r="30" spans="1:9" ht="20.100000000000001" customHeight="1">
      <c r="A30" s="17" t="s">
        <v>161</v>
      </c>
      <c r="B30" s="248">
        <v>232546</v>
      </c>
      <c r="C30" s="248">
        <v>232546</v>
      </c>
      <c r="D30" s="248"/>
      <c r="E30" s="248"/>
      <c r="F30" s="248"/>
      <c r="G30" s="248"/>
      <c r="H30" s="248"/>
      <c r="I30" s="171"/>
    </row>
    <row r="31" spans="1:9" ht="20.100000000000001" customHeight="1">
      <c r="A31" s="16" t="s">
        <v>163</v>
      </c>
      <c r="B31" s="248">
        <v>33911</v>
      </c>
      <c r="C31" s="248">
        <v>33911</v>
      </c>
      <c r="D31" s="248"/>
      <c r="E31" s="248"/>
      <c r="F31" s="248"/>
      <c r="G31" s="248"/>
      <c r="H31" s="248"/>
      <c r="I31" s="171"/>
    </row>
    <row r="32" spans="1:9" ht="20.100000000000001" customHeight="1">
      <c r="A32" s="16" t="s">
        <v>166</v>
      </c>
      <c r="B32" s="248">
        <v>205653</v>
      </c>
      <c r="C32" s="248">
        <v>195173</v>
      </c>
      <c r="D32" s="248">
        <v>7423</v>
      </c>
      <c r="E32" s="248">
        <v>3057</v>
      </c>
      <c r="F32" s="248"/>
      <c r="G32" s="248"/>
      <c r="H32" s="248"/>
      <c r="I32" s="171"/>
    </row>
    <row r="33" spans="1:9" ht="20.100000000000001" customHeight="1">
      <c r="A33" s="16" t="s">
        <v>176</v>
      </c>
      <c r="B33" s="248">
        <v>49934</v>
      </c>
      <c r="C33" s="248">
        <v>39253</v>
      </c>
      <c r="D33" s="248"/>
      <c r="E33" s="248">
        <v>643</v>
      </c>
      <c r="F33" s="248">
        <v>10038</v>
      </c>
      <c r="G33" s="248"/>
      <c r="H33" s="248"/>
      <c r="I33" s="171"/>
    </row>
    <row r="34" spans="1:9" ht="20.100000000000001" customHeight="1">
      <c r="A34" s="42" t="s">
        <v>179</v>
      </c>
      <c r="B34" s="248">
        <f>SUM(B35:B36)</f>
        <v>188</v>
      </c>
      <c r="C34" s="248">
        <v>188</v>
      </c>
      <c r="D34" s="248"/>
      <c r="E34" s="248"/>
      <c r="F34" s="248"/>
      <c r="G34" s="248"/>
      <c r="H34" s="248"/>
      <c r="I34" s="171"/>
    </row>
    <row r="35" spans="1:9" ht="20.100000000000001" customHeight="1">
      <c r="A35" s="16" t="s">
        <v>180</v>
      </c>
      <c r="B35" s="248">
        <v>188</v>
      </c>
      <c r="C35" s="248">
        <v>188</v>
      </c>
      <c r="D35" s="248"/>
      <c r="E35" s="248"/>
      <c r="F35" s="248"/>
      <c r="G35" s="248"/>
      <c r="H35" s="248"/>
      <c r="I35" s="171"/>
    </row>
    <row r="36" spans="1:9" ht="20.100000000000001" customHeight="1">
      <c r="A36" s="16" t="s">
        <v>182</v>
      </c>
      <c r="B36" s="248"/>
      <c r="C36" s="248"/>
      <c r="D36" s="248"/>
      <c r="E36" s="248"/>
      <c r="F36" s="248"/>
      <c r="G36" s="248"/>
      <c r="H36" s="248"/>
      <c r="I36" s="171"/>
    </row>
    <row r="37" spans="1:9" ht="20.100000000000001" customHeight="1">
      <c r="A37" s="42" t="s">
        <v>183</v>
      </c>
      <c r="B37" s="248">
        <f>SUM(B38:B39)</f>
        <v>36773</v>
      </c>
      <c r="C37" s="248">
        <v>34959</v>
      </c>
      <c r="D37" s="248"/>
      <c r="E37" s="248">
        <f t="shared" ref="E37" si="1">SUM(E38:E39)</f>
        <v>1814</v>
      </c>
      <c r="F37" s="248"/>
      <c r="G37" s="248"/>
      <c r="H37" s="248"/>
      <c r="I37" s="171"/>
    </row>
    <row r="38" spans="1:9" ht="20.100000000000001" customHeight="1">
      <c r="A38" s="17" t="s">
        <v>184</v>
      </c>
      <c r="B38" s="248">
        <v>34204</v>
      </c>
      <c r="C38" s="248">
        <v>32395</v>
      </c>
      <c r="D38" s="248"/>
      <c r="E38" s="248">
        <v>1809</v>
      </c>
      <c r="F38" s="248"/>
      <c r="G38" s="248"/>
      <c r="H38" s="248"/>
      <c r="I38" s="171"/>
    </row>
    <row r="39" spans="1:9" ht="20.100000000000001" customHeight="1">
      <c r="A39" s="17" t="s">
        <v>194</v>
      </c>
      <c r="B39" s="248">
        <v>2569</v>
      </c>
      <c r="C39" s="248">
        <v>2564</v>
      </c>
      <c r="D39" s="248"/>
      <c r="E39" s="248">
        <v>5</v>
      </c>
      <c r="F39" s="248"/>
      <c r="G39" s="248"/>
      <c r="H39" s="248"/>
      <c r="I39" s="171"/>
    </row>
    <row r="40" spans="1:9" ht="20.100000000000001" customHeight="1">
      <c r="A40" s="42" t="s">
        <v>195</v>
      </c>
      <c r="B40" s="248">
        <f>SUM(B41:B51)</f>
        <v>3925714</v>
      </c>
      <c r="C40" s="248">
        <v>3827277</v>
      </c>
      <c r="D40" s="248"/>
      <c r="E40" s="248">
        <f t="shared" ref="E40:F40" si="2">SUM(E41:E51)</f>
        <v>9021</v>
      </c>
      <c r="F40" s="248">
        <f t="shared" si="2"/>
        <v>89416</v>
      </c>
      <c r="G40" s="248"/>
      <c r="H40" s="248"/>
      <c r="I40" s="171"/>
    </row>
    <row r="41" spans="1:9" ht="20.100000000000001" customHeight="1">
      <c r="A41" s="16" t="s">
        <v>196</v>
      </c>
      <c r="B41" s="248">
        <v>24823</v>
      </c>
      <c r="C41" s="248">
        <v>24036</v>
      </c>
      <c r="D41" s="248"/>
      <c r="E41" s="248">
        <v>787</v>
      </c>
      <c r="F41" s="248"/>
      <c r="G41" s="248"/>
      <c r="H41" s="248"/>
      <c r="I41" s="171"/>
    </row>
    <row r="42" spans="1:9" ht="20.100000000000001" customHeight="1">
      <c r="A42" s="17" t="s">
        <v>199</v>
      </c>
      <c r="B42" s="248">
        <v>2592904</v>
      </c>
      <c r="C42" s="248">
        <v>2527493</v>
      </c>
      <c r="D42" s="248"/>
      <c r="E42" s="248">
        <v>4606</v>
      </c>
      <c r="F42" s="248">
        <v>60805</v>
      </c>
      <c r="G42" s="248"/>
      <c r="H42" s="248"/>
      <c r="I42" s="171"/>
    </row>
    <row r="43" spans="1:9" ht="20.100000000000001" customHeight="1">
      <c r="A43" s="16" t="s">
        <v>205</v>
      </c>
      <c r="B43" s="248">
        <v>55876</v>
      </c>
      <c r="C43" s="248">
        <v>55868</v>
      </c>
      <c r="D43" s="248"/>
      <c r="E43" s="248">
        <v>8</v>
      </c>
      <c r="F43" s="248"/>
      <c r="G43" s="248"/>
      <c r="H43" s="248"/>
      <c r="I43" s="171"/>
    </row>
    <row r="44" spans="1:9" ht="20.100000000000001" customHeight="1">
      <c r="A44" s="18" t="s">
        <v>208</v>
      </c>
      <c r="B44" s="248">
        <v>102332</v>
      </c>
      <c r="C44" s="248">
        <v>102255</v>
      </c>
      <c r="D44" s="248"/>
      <c r="E44" s="248">
        <v>77</v>
      </c>
      <c r="F44" s="248"/>
      <c r="G44" s="248"/>
      <c r="H44" s="248"/>
      <c r="I44" s="171"/>
    </row>
    <row r="45" spans="1:9" ht="20.100000000000001" customHeight="1">
      <c r="A45" s="20" t="s">
        <v>212</v>
      </c>
      <c r="B45" s="248">
        <v>193043</v>
      </c>
      <c r="C45" s="248">
        <v>192710</v>
      </c>
      <c r="D45" s="248"/>
      <c r="E45" s="248">
        <v>283</v>
      </c>
      <c r="F45" s="248">
        <v>50</v>
      </c>
      <c r="G45" s="248"/>
      <c r="H45" s="248"/>
      <c r="I45" s="171"/>
    </row>
    <row r="46" spans="1:9" ht="20.100000000000001" customHeight="1">
      <c r="A46" s="16" t="s">
        <v>217</v>
      </c>
      <c r="B46" s="248">
        <v>102175</v>
      </c>
      <c r="C46" s="248">
        <v>101525</v>
      </c>
      <c r="D46" s="248"/>
      <c r="E46" s="248">
        <v>650</v>
      </c>
      <c r="F46" s="248"/>
      <c r="G46" s="248"/>
      <c r="H46" s="248"/>
      <c r="I46" s="171"/>
    </row>
    <row r="47" spans="1:9" ht="20.100000000000001" customHeight="1">
      <c r="A47" s="18" t="s">
        <v>228</v>
      </c>
      <c r="B47" s="248">
        <v>338067</v>
      </c>
      <c r="C47" s="248">
        <v>338067</v>
      </c>
      <c r="D47" s="248"/>
      <c r="E47" s="248"/>
      <c r="F47" s="248"/>
      <c r="G47" s="248"/>
      <c r="H47" s="248"/>
      <c r="I47" s="171"/>
    </row>
    <row r="48" spans="1:9" ht="20.100000000000001" customHeight="1">
      <c r="A48" s="17" t="s">
        <v>233</v>
      </c>
      <c r="B48" s="248">
        <v>60014</v>
      </c>
      <c r="C48" s="248">
        <v>59093</v>
      </c>
      <c r="D48" s="248"/>
      <c r="E48" s="248">
        <v>921</v>
      </c>
      <c r="F48" s="248"/>
      <c r="G48" s="248"/>
      <c r="H48" s="248"/>
      <c r="I48" s="171"/>
    </row>
    <row r="49" spans="1:9" ht="20.100000000000001" customHeight="1">
      <c r="A49" s="20" t="s">
        <v>238</v>
      </c>
      <c r="B49" s="248">
        <v>1458</v>
      </c>
      <c r="C49" s="248">
        <v>1018</v>
      </c>
      <c r="D49" s="248"/>
      <c r="E49" s="248">
        <v>440</v>
      </c>
      <c r="F49" s="248"/>
      <c r="G49" s="248"/>
      <c r="H49" s="248"/>
      <c r="I49" s="171"/>
    </row>
    <row r="50" spans="1:9" ht="20.100000000000001" customHeight="1">
      <c r="A50" s="16" t="s">
        <v>242</v>
      </c>
      <c r="B50" s="248"/>
      <c r="C50" s="248"/>
      <c r="D50" s="248"/>
      <c r="E50" s="248"/>
      <c r="F50" s="248"/>
      <c r="G50" s="248"/>
      <c r="H50" s="248"/>
      <c r="I50" s="171"/>
    </row>
    <row r="51" spans="1:9" ht="20.100000000000001" customHeight="1">
      <c r="A51" s="16" t="s">
        <v>245</v>
      </c>
      <c r="B51" s="248">
        <v>455022</v>
      </c>
      <c r="C51" s="248">
        <v>425212</v>
      </c>
      <c r="D51" s="248"/>
      <c r="E51" s="248">
        <v>1249</v>
      </c>
      <c r="F51" s="248">
        <v>28561</v>
      </c>
      <c r="G51" s="248"/>
      <c r="H51" s="248"/>
      <c r="I51" s="171"/>
    </row>
    <row r="52" spans="1:9" ht="19.5" customHeight="1">
      <c r="A52" s="42" t="s">
        <v>247</v>
      </c>
      <c r="B52" s="248">
        <f>SUM(B53:B62)</f>
        <v>7509324</v>
      </c>
      <c r="C52" s="248">
        <v>6774232</v>
      </c>
      <c r="D52" s="248"/>
      <c r="E52" s="248">
        <f t="shared" ref="E52:F52" si="3">SUM(E53:E62)</f>
        <v>324699</v>
      </c>
      <c r="F52" s="248">
        <f t="shared" si="3"/>
        <v>410393</v>
      </c>
      <c r="G52" s="248"/>
      <c r="H52" s="248"/>
      <c r="I52" s="171"/>
    </row>
    <row r="53" spans="1:9" ht="20.100000000000001" customHeight="1">
      <c r="A53" s="17" t="s">
        <v>248</v>
      </c>
      <c r="B53" s="248">
        <v>237980</v>
      </c>
      <c r="C53" s="248">
        <v>236505</v>
      </c>
      <c r="D53" s="248"/>
      <c r="E53" s="248"/>
      <c r="F53" s="248">
        <v>1475</v>
      </c>
      <c r="G53" s="248"/>
      <c r="H53" s="248"/>
      <c r="I53" s="171"/>
    </row>
    <row r="54" spans="1:9" ht="20.100000000000001" customHeight="1">
      <c r="A54" s="16" t="s">
        <v>250</v>
      </c>
      <c r="B54" s="248">
        <v>6160983</v>
      </c>
      <c r="C54" s="248">
        <v>5472856</v>
      </c>
      <c r="D54" s="248"/>
      <c r="E54" s="248">
        <v>309539</v>
      </c>
      <c r="F54" s="248">
        <v>378588</v>
      </c>
      <c r="G54" s="248"/>
      <c r="H54" s="248"/>
      <c r="I54" s="171"/>
    </row>
    <row r="55" spans="1:9" ht="20.100000000000001" customHeight="1">
      <c r="A55" s="16" t="s">
        <v>259</v>
      </c>
      <c r="B55" s="248">
        <v>539349</v>
      </c>
      <c r="C55" s="248">
        <v>522271</v>
      </c>
      <c r="D55" s="248"/>
      <c r="E55" s="248">
        <v>14118</v>
      </c>
      <c r="F55" s="248">
        <v>2960</v>
      </c>
      <c r="G55" s="248"/>
      <c r="H55" s="248"/>
      <c r="I55" s="171"/>
    </row>
    <row r="56" spans="1:9" ht="20.100000000000001" customHeight="1">
      <c r="A56" s="20" t="s">
        <v>265</v>
      </c>
      <c r="B56" s="248">
        <v>14810</v>
      </c>
      <c r="C56" s="248">
        <v>14810</v>
      </c>
      <c r="D56" s="248"/>
      <c r="E56" s="248"/>
      <c r="F56" s="248"/>
      <c r="G56" s="248"/>
      <c r="H56" s="248"/>
      <c r="I56" s="171"/>
    </row>
    <row r="57" spans="1:9" ht="20.100000000000001" customHeight="1">
      <c r="A57" s="17" t="s">
        <v>271</v>
      </c>
      <c r="B57" s="248">
        <v>9016</v>
      </c>
      <c r="C57" s="248">
        <v>9016</v>
      </c>
      <c r="D57" s="248"/>
      <c r="E57" s="248"/>
      <c r="F57" s="248"/>
      <c r="G57" s="248"/>
      <c r="H57" s="248"/>
      <c r="I57" s="171"/>
    </row>
    <row r="58" spans="1:9" ht="20.100000000000001" customHeight="1">
      <c r="A58" s="17" t="s">
        <v>275</v>
      </c>
      <c r="B58" s="248"/>
      <c r="C58" s="248"/>
      <c r="D58" s="248"/>
      <c r="E58" s="248"/>
      <c r="F58" s="248"/>
      <c r="G58" s="248"/>
      <c r="H58" s="248"/>
      <c r="I58" s="171"/>
    </row>
    <row r="59" spans="1:9" ht="20.100000000000001" customHeight="1">
      <c r="A59" s="16" t="s">
        <v>279</v>
      </c>
      <c r="B59" s="248">
        <v>31452</v>
      </c>
      <c r="C59" s="248">
        <v>31401</v>
      </c>
      <c r="D59" s="248"/>
      <c r="E59" s="248">
        <v>51</v>
      </c>
      <c r="F59" s="248"/>
      <c r="G59" s="248"/>
      <c r="H59" s="248"/>
      <c r="I59" s="171"/>
    </row>
    <row r="60" spans="1:9" ht="20.100000000000001" customHeight="1">
      <c r="A60" s="17" t="s">
        <v>283</v>
      </c>
      <c r="B60" s="248">
        <v>99955</v>
      </c>
      <c r="C60" s="248">
        <v>99955</v>
      </c>
      <c r="D60" s="248"/>
      <c r="E60" s="248"/>
      <c r="F60" s="248"/>
      <c r="G60" s="248"/>
      <c r="H60" s="248"/>
      <c r="I60" s="171"/>
    </row>
    <row r="61" spans="1:9" ht="20.100000000000001" customHeight="1">
      <c r="A61" s="16" t="s">
        <v>289</v>
      </c>
      <c r="B61" s="248">
        <v>242028</v>
      </c>
      <c r="C61" s="248">
        <v>241977</v>
      </c>
      <c r="D61" s="248"/>
      <c r="E61" s="248">
        <v>51</v>
      </c>
      <c r="F61" s="248"/>
      <c r="G61" s="248"/>
      <c r="H61" s="248"/>
      <c r="I61" s="171"/>
    </row>
    <row r="62" spans="1:9" ht="20.100000000000001" customHeight="1">
      <c r="A62" s="16" t="s">
        <v>296</v>
      </c>
      <c r="B62" s="248">
        <v>173751</v>
      </c>
      <c r="C62" s="248">
        <v>145441</v>
      </c>
      <c r="D62" s="248"/>
      <c r="E62" s="248">
        <v>940</v>
      </c>
      <c r="F62" s="248">
        <v>27370</v>
      </c>
      <c r="G62" s="248"/>
      <c r="H62" s="248"/>
      <c r="I62" s="171"/>
    </row>
    <row r="63" spans="1:9" ht="20.100000000000001" customHeight="1">
      <c r="A63" s="42" t="s">
        <v>297</v>
      </c>
      <c r="B63" s="248">
        <f>SUM(B64:B73)</f>
        <v>317241</v>
      </c>
      <c r="C63" s="248">
        <v>314486</v>
      </c>
      <c r="D63" s="248"/>
      <c r="E63" s="248">
        <f t="shared" ref="E63:F63" si="4">SUM(E64:E73)</f>
        <v>755</v>
      </c>
      <c r="F63" s="248">
        <f t="shared" si="4"/>
        <v>2000</v>
      </c>
      <c r="G63" s="248"/>
      <c r="H63" s="248"/>
      <c r="I63" s="171"/>
    </row>
    <row r="64" spans="1:9" ht="20.100000000000001" customHeight="1">
      <c r="A64" s="17" t="s">
        <v>298</v>
      </c>
      <c r="B64" s="248">
        <v>24672</v>
      </c>
      <c r="C64" s="248">
        <v>24664</v>
      </c>
      <c r="D64" s="248"/>
      <c r="E64" s="248">
        <v>8</v>
      </c>
      <c r="F64" s="248"/>
      <c r="G64" s="248"/>
      <c r="H64" s="248"/>
      <c r="I64" s="171"/>
    </row>
    <row r="65" spans="1:9" ht="20.100000000000001" customHeight="1">
      <c r="A65" s="16" t="s">
        <v>300</v>
      </c>
      <c r="B65" s="248">
        <v>12938</v>
      </c>
      <c r="C65" s="248">
        <v>12698</v>
      </c>
      <c r="D65" s="248"/>
      <c r="E65" s="248">
        <v>240</v>
      </c>
      <c r="F65" s="248"/>
      <c r="G65" s="248"/>
      <c r="H65" s="248"/>
      <c r="I65" s="171"/>
    </row>
    <row r="66" spans="1:9" ht="20.100000000000001" customHeight="1">
      <c r="A66" s="17" t="s">
        <v>308</v>
      </c>
      <c r="B66" s="248">
        <v>50549</v>
      </c>
      <c r="C66" s="248">
        <v>50549</v>
      </c>
      <c r="D66" s="248"/>
      <c r="E66" s="248"/>
      <c r="F66" s="248"/>
      <c r="G66" s="248"/>
      <c r="H66" s="248"/>
      <c r="I66" s="171"/>
    </row>
    <row r="67" spans="1:9" ht="20.100000000000001" customHeight="1">
      <c r="A67" s="17" t="s">
        <v>313</v>
      </c>
      <c r="B67" s="248">
        <v>117906</v>
      </c>
      <c r="C67" s="248">
        <v>117768</v>
      </c>
      <c r="D67" s="248"/>
      <c r="E67" s="248">
        <v>138</v>
      </c>
      <c r="F67" s="248"/>
      <c r="G67" s="248"/>
      <c r="H67" s="248"/>
      <c r="I67" s="171"/>
    </row>
    <row r="68" spans="1:9" ht="20.100000000000001" customHeight="1">
      <c r="A68" s="17" t="s">
        <v>316</v>
      </c>
      <c r="B68" s="248">
        <v>23889</v>
      </c>
      <c r="C68" s="248">
        <v>21795</v>
      </c>
      <c r="D68" s="248"/>
      <c r="E68" s="248">
        <v>94</v>
      </c>
      <c r="F68" s="248">
        <v>2000</v>
      </c>
      <c r="G68" s="248"/>
      <c r="H68" s="248"/>
      <c r="I68" s="171"/>
    </row>
    <row r="69" spans="1:9" ht="20.100000000000001" customHeight="1">
      <c r="A69" s="17" t="s">
        <v>320</v>
      </c>
      <c r="B69" s="248">
        <v>5862</v>
      </c>
      <c r="C69" s="248">
        <v>5862</v>
      </c>
      <c r="D69" s="248"/>
      <c r="E69" s="248"/>
      <c r="F69" s="248"/>
      <c r="G69" s="248"/>
      <c r="H69" s="248"/>
      <c r="I69" s="171"/>
    </row>
    <row r="70" spans="1:9" ht="20.100000000000001" customHeight="1">
      <c r="A70" s="16" t="s">
        <v>325</v>
      </c>
      <c r="B70" s="248">
        <v>23936</v>
      </c>
      <c r="C70" s="248">
        <v>23729</v>
      </c>
      <c r="D70" s="248"/>
      <c r="E70" s="248">
        <v>207</v>
      </c>
      <c r="F70" s="248"/>
      <c r="G70" s="248"/>
      <c r="H70" s="248"/>
      <c r="I70" s="171"/>
    </row>
    <row r="71" spans="1:9" ht="20.100000000000001" customHeight="1">
      <c r="A71" s="16" t="s">
        <v>331</v>
      </c>
      <c r="B71" s="248">
        <v>3208</v>
      </c>
      <c r="C71" s="248">
        <v>3140</v>
      </c>
      <c r="D71" s="248"/>
      <c r="E71" s="248">
        <v>68</v>
      </c>
      <c r="F71" s="248"/>
      <c r="G71" s="248"/>
      <c r="H71" s="248"/>
      <c r="I71" s="171"/>
    </row>
    <row r="72" spans="1:9" ht="20.100000000000001" customHeight="1">
      <c r="A72" s="20" t="s">
        <v>335</v>
      </c>
      <c r="B72" s="248">
        <v>12520</v>
      </c>
      <c r="C72" s="248">
        <v>12520</v>
      </c>
      <c r="D72" s="248"/>
      <c r="E72" s="248"/>
      <c r="F72" s="248"/>
      <c r="G72" s="248"/>
      <c r="H72" s="248"/>
      <c r="I72" s="171"/>
    </row>
    <row r="73" spans="1:9" ht="20.100000000000001" customHeight="1">
      <c r="A73" s="16" t="s">
        <v>339</v>
      </c>
      <c r="B73" s="248">
        <v>41761</v>
      </c>
      <c r="C73" s="248">
        <v>41761</v>
      </c>
      <c r="D73" s="248"/>
      <c r="E73" s="248"/>
      <c r="F73" s="248"/>
      <c r="G73" s="248"/>
      <c r="H73" s="248"/>
      <c r="I73" s="171"/>
    </row>
    <row r="74" spans="1:9" ht="20.100000000000001" customHeight="1">
      <c r="A74" s="42" t="s">
        <v>344</v>
      </c>
      <c r="B74" s="248">
        <f>SUM(B75:B80)</f>
        <v>709951</v>
      </c>
      <c r="C74" s="248">
        <v>698526</v>
      </c>
      <c r="D74" s="248"/>
      <c r="E74" s="248">
        <f t="shared" ref="E74:F74" si="5">SUM(E75:E80)</f>
        <v>9639</v>
      </c>
      <c r="F74" s="248">
        <f t="shared" si="5"/>
        <v>1786</v>
      </c>
      <c r="G74" s="248"/>
      <c r="H74" s="248"/>
      <c r="I74" s="171"/>
    </row>
    <row r="75" spans="1:9" ht="20.100000000000001" customHeight="1">
      <c r="A75" s="20" t="s">
        <v>345</v>
      </c>
      <c r="B75" s="248">
        <v>344738</v>
      </c>
      <c r="C75" s="248">
        <v>339193</v>
      </c>
      <c r="D75" s="248"/>
      <c r="E75" s="248">
        <v>5033</v>
      </c>
      <c r="F75" s="248">
        <v>512</v>
      </c>
      <c r="G75" s="248"/>
      <c r="H75" s="248"/>
      <c r="I75" s="171"/>
    </row>
    <row r="76" spans="1:9" ht="20.100000000000001" customHeight="1">
      <c r="A76" s="20" t="s">
        <v>358</v>
      </c>
      <c r="B76" s="248">
        <v>30542</v>
      </c>
      <c r="C76" s="248">
        <v>30073</v>
      </c>
      <c r="D76" s="248"/>
      <c r="E76" s="248">
        <v>469</v>
      </c>
      <c r="F76" s="248"/>
      <c r="G76" s="248"/>
      <c r="H76" s="248"/>
      <c r="I76" s="171"/>
    </row>
    <row r="77" spans="1:9" ht="20.100000000000001" customHeight="1">
      <c r="A77" s="20" t="s">
        <v>363</v>
      </c>
      <c r="B77" s="248">
        <v>66513</v>
      </c>
      <c r="C77" s="248">
        <v>65454</v>
      </c>
      <c r="D77" s="248"/>
      <c r="E77" s="248">
        <v>815</v>
      </c>
      <c r="F77" s="248">
        <v>244</v>
      </c>
      <c r="G77" s="248"/>
      <c r="H77" s="248"/>
      <c r="I77" s="171"/>
    </row>
    <row r="78" spans="1:9" ht="20.100000000000001" customHeight="1">
      <c r="A78" s="20" t="s">
        <v>371</v>
      </c>
      <c r="B78" s="248">
        <v>48202</v>
      </c>
      <c r="C78" s="248">
        <v>48142</v>
      </c>
      <c r="D78" s="248"/>
      <c r="E78" s="248">
        <v>60</v>
      </c>
      <c r="F78" s="248"/>
      <c r="G78" s="248"/>
      <c r="H78" s="248"/>
      <c r="I78" s="171"/>
    </row>
    <row r="79" spans="1:9" ht="20.100000000000001" customHeight="1">
      <c r="A79" s="20" t="s">
        <v>378</v>
      </c>
      <c r="B79" s="248">
        <v>147455</v>
      </c>
      <c r="C79" s="248">
        <v>146105</v>
      </c>
      <c r="D79" s="248"/>
      <c r="E79" s="248">
        <v>320</v>
      </c>
      <c r="F79" s="248">
        <v>1030</v>
      </c>
      <c r="G79" s="248"/>
      <c r="H79" s="248"/>
      <c r="I79" s="171"/>
    </row>
    <row r="80" spans="1:9" ht="20.100000000000001" customHeight="1">
      <c r="A80" s="20" t="s">
        <v>383</v>
      </c>
      <c r="B80" s="248">
        <v>72501</v>
      </c>
      <c r="C80" s="248">
        <v>69559</v>
      </c>
      <c r="D80" s="248"/>
      <c r="E80" s="248">
        <v>2942</v>
      </c>
      <c r="F80" s="248"/>
      <c r="G80" s="248"/>
      <c r="H80" s="248"/>
      <c r="I80" s="171"/>
    </row>
    <row r="81" spans="1:9" ht="20.100000000000001" customHeight="1">
      <c r="A81" s="42" t="s">
        <v>387</v>
      </c>
      <c r="B81" s="248">
        <f>SUM(B82:B102)</f>
        <v>5542805</v>
      </c>
      <c r="C81" s="248">
        <v>5450108</v>
      </c>
      <c r="D81" s="248"/>
      <c r="E81" s="248">
        <f t="shared" ref="E81:F81" si="6">SUM(E82:E102)</f>
        <v>23046</v>
      </c>
      <c r="F81" s="248">
        <f t="shared" si="6"/>
        <v>69651</v>
      </c>
      <c r="G81" s="248"/>
      <c r="H81" s="248"/>
      <c r="I81" s="171"/>
    </row>
    <row r="82" spans="1:9" ht="20.100000000000001" customHeight="1">
      <c r="A82" s="20" t="s">
        <v>388</v>
      </c>
      <c r="B82" s="248">
        <v>198111</v>
      </c>
      <c r="C82" s="248">
        <v>198035</v>
      </c>
      <c r="D82" s="248"/>
      <c r="E82" s="248">
        <v>76</v>
      </c>
      <c r="F82" s="248"/>
      <c r="G82" s="248"/>
      <c r="H82" s="248"/>
      <c r="I82" s="171"/>
    </row>
    <row r="83" spans="1:9" ht="20.100000000000001" customHeight="1">
      <c r="A83" s="20" t="s">
        <v>398</v>
      </c>
      <c r="B83" s="248">
        <v>483147</v>
      </c>
      <c r="C83" s="248">
        <v>483027</v>
      </c>
      <c r="D83" s="248"/>
      <c r="E83" s="248"/>
      <c r="F83" s="248">
        <v>120</v>
      </c>
      <c r="G83" s="248"/>
      <c r="H83" s="248"/>
      <c r="I83" s="171"/>
    </row>
    <row r="84" spans="1:9" ht="20.100000000000001" customHeight="1">
      <c r="A84" s="20" t="s">
        <v>403</v>
      </c>
      <c r="B84" s="248"/>
      <c r="C84" s="248"/>
      <c r="D84" s="248"/>
      <c r="E84" s="248"/>
      <c r="F84" s="248"/>
      <c r="G84" s="248"/>
      <c r="H84" s="248"/>
      <c r="I84" s="171"/>
    </row>
    <row r="85" spans="1:9" ht="20.100000000000001" customHeight="1">
      <c r="A85" s="20" t="s">
        <v>405</v>
      </c>
      <c r="B85" s="248">
        <v>2058785</v>
      </c>
      <c r="C85" s="248">
        <v>1990879</v>
      </c>
      <c r="D85" s="248"/>
      <c r="E85" s="248">
        <v>8522</v>
      </c>
      <c r="F85" s="248">
        <v>59384</v>
      </c>
      <c r="G85" s="248"/>
      <c r="H85" s="248"/>
      <c r="I85" s="171"/>
    </row>
    <row r="86" spans="1:9" ht="20.100000000000001" customHeight="1">
      <c r="A86" s="20" t="s">
        <v>413</v>
      </c>
      <c r="B86" s="248">
        <v>18177</v>
      </c>
      <c r="C86" s="248">
        <v>17256</v>
      </c>
      <c r="D86" s="248"/>
      <c r="E86" s="248">
        <v>921</v>
      </c>
      <c r="F86" s="248"/>
      <c r="G86" s="248"/>
      <c r="H86" s="248"/>
      <c r="I86" s="171"/>
    </row>
    <row r="87" spans="1:9" ht="20.100000000000001" customHeight="1">
      <c r="A87" s="20" t="s">
        <v>417</v>
      </c>
      <c r="B87" s="248">
        <v>364096</v>
      </c>
      <c r="C87" s="248">
        <v>350276</v>
      </c>
      <c r="D87" s="248"/>
      <c r="E87" s="248">
        <v>4311</v>
      </c>
      <c r="F87" s="248">
        <v>9509</v>
      </c>
      <c r="G87" s="248"/>
      <c r="H87" s="248"/>
      <c r="I87" s="171"/>
    </row>
    <row r="88" spans="1:9" ht="20.100000000000001" customHeight="1">
      <c r="A88" s="20" t="s">
        <v>427</v>
      </c>
      <c r="B88" s="248">
        <v>67482</v>
      </c>
      <c r="C88" s="248">
        <v>67190</v>
      </c>
      <c r="D88" s="248"/>
      <c r="E88" s="248">
        <v>292</v>
      </c>
      <c r="F88" s="248"/>
      <c r="G88" s="248"/>
      <c r="H88" s="248"/>
      <c r="I88" s="171"/>
    </row>
    <row r="89" spans="1:9" ht="20.100000000000001" customHeight="1">
      <c r="A89" s="20" t="s">
        <v>435</v>
      </c>
      <c r="B89" s="248">
        <v>483280</v>
      </c>
      <c r="C89" s="248">
        <v>481733</v>
      </c>
      <c r="D89" s="248"/>
      <c r="E89" s="248">
        <v>1547</v>
      </c>
      <c r="F89" s="248"/>
      <c r="G89" s="248"/>
      <c r="H89" s="248"/>
      <c r="I89" s="171"/>
    </row>
    <row r="90" spans="1:9" ht="20.100000000000001" customHeight="1">
      <c r="A90" s="20" t="s">
        <v>442</v>
      </c>
      <c r="B90" s="248">
        <v>87102</v>
      </c>
      <c r="C90" s="248">
        <v>85136</v>
      </c>
      <c r="D90" s="248"/>
      <c r="E90" s="248">
        <v>1328</v>
      </c>
      <c r="F90" s="248">
        <v>638</v>
      </c>
      <c r="G90" s="248"/>
      <c r="H90" s="248"/>
      <c r="I90" s="171"/>
    </row>
    <row r="91" spans="1:9" ht="20.100000000000001" customHeight="1">
      <c r="A91" s="20" t="s">
        <v>450</v>
      </c>
      <c r="B91" s="248">
        <v>56139</v>
      </c>
      <c r="C91" s="248">
        <v>54407</v>
      </c>
      <c r="D91" s="248"/>
      <c r="E91" s="248">
        <v>1732</v>
      </c>
      <c r="F91" s="248"/>
      <c r="G91" s="248"/>
      <c r="H91" s="248"/>
      <c r="I91" s="171"/>
    </row>
    <row r="92" spans="1:9" ht="20.100000000000001" customHeight="1">
      <c r="A92" s="20" t="s">
        <v>456</v>
      </c>
      <c r="B92" s="248">
        <v>5661</v>
      </c>
      <c r="C92" s="248">
        <v>5661</v>
      </c>
      <c r="D92" s="248"/>
      <c r="E92" s="248"/>
      <c r="F92" s="248"/>
      <c r="G92" s="248"/>
      <c r="H92" s="248"/>
      <c r="I92" s="171"/>
    </row>
    <row r="93" spans="1:9" ht="20.100000000000001" customHeight="1">
      <c r="A93" s="20" t="s">
        <v>458</v>
      </c>
      <c r="B93" s="248">
        <v>96923</v>
      </c>
      <c r="C93" s="248">
        <v>96863</v>
      </c>
      <c r="D93" s="248"/>
      <c r="E93" s="248">
        <v>60</v>
      </c>
      <c r="F93" s="248"/>
      <c r="G93" s="248"/>
      <c r="H93" s="248"/>
      <c r="I93" s="171"/>
    </row>
    <row r="94" spans="1:9" ht="20.100000000000001" customHeight="1">
      <c r="A94" s="20" t="s">
        <v>461</v>
      </c>
      <c r="B94" s="248">
        <v>30108</v>
      </c>
      <c r="C94" s="248">
        <v>30108</v>
      </c>
      <c r="D94" s="248"/>
      <c r="E94" s="248"/>
      <c r="F94" s="248"/>
      <c r="G94" s="248"/>
      <c r="H94" s="248"/>
      <c r="I94" s="171"/>
    </row>
    <row r="95" spans="1:9" ht="20.100000000000001" customHeight="1">
      <c r="A95" s="20" t="s">
        <v>464</v>
      </c>
      <c r="B95" s="248">
        <v>21136</v>
      </c>
      <c r="C95" s="248">
        <v>21114</v>
      </c>
      <c r="D95" s="248"/>
      <c r="E95" s="248">
        <v>22</v>
      </c>
      <c r="F95" s="248"/>
      <c r="G95" s="248"/>
      <c r="H95" s="248"/>
      <c r="I95" s="171"/>
    </row>
    <row r="96" spans="1:9" ht="20.100000000000001" customHeight="1">
      <c r="A96" s="20" t="s">
        <v>467</v>
      </c>
      <c r="B96" s="248"/>
      <c r="C96" s="248"/>
      <c r="D96" s="248"/>
      <c r="E96" s="248"/>
      <c r="F96" s="248"/>
      <c r="G96" s="248"/>
      <c r="H96" s="248"/>
      <c r="I96" s="171"/>
    </row>
    <row r="97" spans="1:9" ht="20.100000000000001" customHeight="1">
      <c r="A97" s="20" t="s">
        <v>470</v>
      </c>
      <c r="B97" s="248">
        <v>3177</v>
      </c>
      <c r="C97" s="248">
        <v>3177</v>
      </c>
      <c r="D97" s="248"/>
      <c r="E97" s="248"/>
      <c r="F97" s="248"/>
      <c r="G97" s="248"/>
      <c r="H97" s="248"/>
      <c r="I97" s="171"/>
    </row>
    <row r="98" spans="1:9" ht="20.100000000000001" customHeight="1">
      <c r="A98" s="20" t="s">
        <v>473</v>
      </c>
      <c r="B98" s="248">
        <v>1052720</v>
      </c>
      <c r="C98" s="248">
        <v>1052718</v>
      </c>
      <c r="D98" s="248"/>
      <c r="E98" s="248">
        <v>2</v>
      </c>
      <c r="F98" s="248"/>
      <c r="G98" s="248"/>
      <c r="H98" s="248"/>
      <c r="I98" s="171"/>
    </row>
    <row r="99" spans="1:9" ht="20.100000000000001" customHeight="1">
      <c r="A99" s="20" t="s">
        <v>477</v>
      </c>
      <c r="B99" s="248">
        <v>1702</v>
      </c>
      <c r="C99" s="248">
        <v>1702</v>
      </c>
      <c r="D99" s="248"/>
      <c r="E99" s="248"/>
      <c r="F99" s="248"/>
      <c r="G99" s="248"/>
      <c r="H99" s="248"/>
      <c r="I99" s="171"/>
    </row>
    <row r="100" spans="1:9" ht="20.100000000000001" customHeight="1">
      <c r="A100" s="21" t="s">
        <v>482</v>
      </c>
      <c r="B100" s="248">
        <v>20547</v>
      </c>
      <c r="C100" s="248">
        <v>20391</v>
      </c>
      <c r="D100" s="248"/>
      <c r="E100" s="248">
        <v>156</v>
      </c>
      <c r="F100" s="248"/>
      <c r="G100" s="248"/>
      <c r="H100" s="248"/>
      <c r="I100" s="171"/>
    </row>
    <row r="101" spans="1:9" ht="20.100000000000001" customHeight="1">
      <c r="A101" s="20" t="s">
        <v>486</v>
      </c>
      <c r="B101" s="248">
        <v>551</v>
      </c>
      <c r="C101" s="248">
        <v>551</v>
      </c>
      <c r="D101" s="248"/>
      <c r="E101" s="248"/>
      <c r="F101" s="248"/>
      <c r="G101" s="248"/>
      <c r="H101" s="248"/>
      <c r="I101" s="171"/>
    </row>
    <row r="102" spans="1:9" ht="20.100000000000001" customHeight="1">
      <c r="A102" s="20" t="s">
        <v>489</v>
      </c>
      <c r="B102" s="248">
        <v>493961</v>
      </c>
      <c r="C102" s="248">
        <v>489884</v>
      </c>
      <c r="D102" s="248"/>
      <c r="E102" s="248">
        <v>4077</v>
      </c>
      <c r="F102" s="248"/>
      <c r="G102" s="248"/>
      <c r="H102" s="248"/>
      <c r="I102" s="171"/>
    </row>
    <row r="103" spans="1:9" ht="20.100000000000001" customHeight="1">
      <c r="A103" s="42" t="s">
        <v>490</v>
      </c>
      <c r="B103" s="248">
        <f>SUM(B104:B116)</f>
        <v>2865815</v>
      </c>
      <c r="C103" s="248">
        <v>2798834</v>
      </c>
      <c r="D103" s="248">
        <f t="shared" ref="D103:F103" si="7">SUM(D104:D116)</f>
        <v>40260</v>
      </c>
      <c r="E103" s="248">
        <f t="shared" si="7"/>
        <v>15264</v>
      </c>
      <c r="F103" s="248">
        <f t="shared" si="7"/>
        <v>11457</v>
      </c>
      <c r="G103" s="248"/>
      <c r="H103" s="248"/>
      <c r="I103" s="171"/>
    </row>
    <row r="104" spans="1:9" ht="20.100000000000001" customHeight="1">
      <c r="A104" s="20" t="s">
        <v>491</v>
      </c>
      <c r="B104" s="248">
        <v>98005</v>
      </c>
      <c r="C104" s="248">
        <v>97093</v>
      </c>
      <c r="D104" s="248"/>
      <c r="E104" s="248">
        <v>912</v>
      </c>
      <c r="F104" s="248"/>
      <c r="G104" s="248"/>
      <c r="H104" s="248"/>
      <c r="I104" s="171"/>
    </row>
    <row r="105" spans="1:9" ht="20.100000000000001" customHeight="1">
      <c r="A105" s="20" t="s">
        <v>493</v>
      </c>
      <c r="B105" s="248">
        <v>533144</v>
      </c>
      <c r="C105" s="248">
        <v>526183</v>
      </c>
      <c r="D105" s="248"/>
      <c r="E105" s="248">
        <v>2819</v>
      </c>
      <c r="F105" s="248">
        <v>4142</v>
      </c>
      <c r="G105" s="248"/>
      <c r="H105" s="248"/>
      <c r="I105" s="171"/>
    </row>
    <row r="106" spans="1:9" ht="20.100000000000001" customHeight="1">
      <c r="A106" s="20" t="s">
        <v>507</v>
      </c>
      <c r="B106" s="248">
        <v>338570</v>
      </c>
      <c r="C106" s="248">
        <v>335270</v>
      </c>
      <c r="D106" s="248"/>
      <c r="E106" s="248">
        <v>1940</v>
      </c>
      <c r="F106" s="248">
        <v>1360</v>
      </c>
      <c r="G106" s="248"/>
      <c r="H106" s="248"/>
      <c r="I106" s="171"/>
    </row>
    <row r="107" spans="1:9" ht="20.100000000000001" customHeight="1">
      <c r="A107" s="20" t="s">
        <v>511</v>
      </c>
      <c r="B107" s="248">
        <v>342831</v>
      </c>
      <c r="C107" s="248">
        <v>295331</v>
      </c>
      <c r="D107" s="248">
        <v>40260</v>
      </c>
      <c r="E107" s="248">
        <v>6203</v>
      </c>
      <c r="F107" s="248">
        <v>1037</v>
      </c>
      <c r="G107" s="248"/>
      <c r="H107" s="248"/>
      <c r="I107" s="171"/>
    </row>
    <row r="108" spans="1:9" ht="20.100000000000001" customHeight="1">
      <c r="A108" s="20" t="s">
        <v>523</v>
      </c>
      <c r="B108" s="248">
        <v>4592</v>
      </c>
      <c r="C108" s="248">
        <v>3852</v>
      </c>
      <c r="D108" s="248"/>
      <c r="E108" s="248">
        <v>740</v>
      </c>
      <c r="F108" s="248"/>
      <c r="G108" s="248"/>
      <c r="H108" s="248"/>
      <c r="I108" s="171"/>
    </row>
    <row r="109" spans="1:9" ht="20.100000000000001" customHeight="1">
      <c r="A109" s="20" t="s">
        <v>526</v>
      </c>
      <c r="B109" s="248">
        <v>143406</v>
      </c>
      <c r="C109" s="248">
        <v>142406</v>
      </c>
      <c r="D109" s="248"/>
      <c r="E109" s="248">
        <v>1000</v>
      </c>
      <c r="F109" s="248"/>
      <c r="G109" s="248"/>
      <c r="H109" s="248"/>
      <c r="I109" s="171"/>
    </row>
    <row r="110" spans="1:9" ht="20.100000000000001" customHeight="1">
      <c r="A110" s="20" t="s">
        <v>530</v>
      </c>
      <c r="B110" s="248">
        <v>303128</v>
      </c>
      <c r="C110" s="248">
        <v>298660</v>
      </c>
      <c r="D110" s="248"/>
      <c r="E110" s="248">
        <v>50</v>
      </c>
      <c r="F110" s="248">
        <v>4418</v>
      </c>
      <c r="G110" s="248"/>
      <c r="H110" s="248"/>
      <c r="I110" s="171"/>
    </row>
    <row r="111" spans="1:9" ht="20.100000000000001" customHeight="1">
      <c r="A111" s="20" t="s">
        <v>535</v>
      </c>
      <c r="B111" s="248">
        <v>693580</v>
      </c>
      <c r="C111" s="248">
        <v>692711</v>
      </c>
      <c r="D111" s="248"/>
      <c r="E111" s="248">
        <v>369</v>
      </c>
      <c r="F111" s="248">
        <v>500</v>
      </c>
      <c r="G111" s="248"/>
      <c r="H111" s="248"/>
      <c r="I111" s="171"/>
    </row>
    <row r="112" spans="1:9" ht="20.100000000000001" customHeight="1">
      <c r="A112" s="20" t="s">
        <v>539</v>
      </c>
      <c r="B112" s="248">
        <v>215495</v>
      </c>
      <c r="C112" s="248">
        <v>214789</v>
      </c>
      <c r="D112" s="248"/>
      <c r="E112" s="248">
        <v>706</v>
      </c>
      <c r="F112" s="248"/>
      <c r="G112" s="248"/>
      <c r="H112" s="248"/>
      <c r="I112" s="171"/>
    </row>
    <row r="113" spans="1:9" ht="20.100000000000001" customHeight="1">
      <c r="A113" s="20" t="s">
        <v>543</v>
      </c>
      <c r="B113" s="248">
        <v>2939</v>
      </c>
      <c r="C113" s="248">
        <v>2894</v>
      </c>
      <c r="D113" s="248"/>
      <c r="E113" s="248">
        <v>45</v>
      </c>
      <c r="F113" s="248"/>
      <c r="G113" s="248"/>
      <c r="H113" s="248"/>
      <c r="I113" s="171"/>
    </row>
    <row r="114" spans="1:9" ht="20.100000000000001" customHeight="1">
      <c r="A114" s="20" t="s">
        <v>546</v>
      </c>
      <c r="B114" s="248">
        <v>96719</v>
      </c>
      <c r="C114" s="248">
        <v>96239</v>
      </c>
      <c r="D114" s="248"/>
      <c r="E114" s="248">
        <v>480</v>
      </c>
      <c r="F114" s="248"/>
      <c r="G114" s="248"/>
      <c r="H114" s="248"/>
      <c r="I114" s="171"/>
    </row>
    <row r="115" spans="1:9" ht="20.100000000000001" customHeight="1">
      <c r="A115" s="20" t="s">
        <v>550</v>
      </c>
      <c r="B115" s="248">
        <v>1652</v>
      </c>
      <c r="C115" s="248">
        <v>1652</v>
      </c>
      <c r="D115" s="248"/>
      <c r="E115" s="248"/>
      <c r="F115" s="248"/>
      <c r="G115" s="248"/>
      <c r="H115" s="248"/>
      <c r="I115" s="171"/>
    </row>
    <row r="116" spans="1:9" ht="20.100000000000001" customHeight="1">
      <c r="A116" s="22" t="s">
        <v>552</v>
      </c>
      <c r="B116" s="248">
        <v>91754</v>
      </c>
      <c r="C116" s="248">
        <v>91754</v>
      </c>
      <c r="D116" s="248"/>
      <c r="E116" s="248"/>
      <c r="F116" s="248"/>
      <c r="G116" s="248"/>
      <c r="H116" s="248"/>
      <c r="I116" s="171"/>
    </row>
    <row r="117" spans="1:9" ht="20.100000000000001" customHeight="1">
      <c r="A117" s="244" t="s">
        <v>554</v>
      </c>
      <c r="B117" s="248">
        <f>SUM(B118:B132)</f>
        <v>542541</v>
      </c>
      <c r="C117" s="248">
        <v>412411</v>
      </c>
      <c r="D117" s="248">
        <f t="shared" ref="D117:F117" si="8">SUM(D118:D132)</f>
        <v>49770</v>
      </c>
      <c r="E117" s="248">
        <f t="shared" si="8"/>
        <v>74201</v>
      </c>
      <c r="F117" s="248">
        <f t="shared" si="8"/>
        <v>6159</v>
      </c>
      <c r="G117" s="248"/>
      <c r="H117" s="248"/>
      <c r="I117" s="171"/>
    </row>
    <row r="118" spans="1:9" ht="20.100000000000001" customHeight="1">
      <c r="A118" s="22" t="s">
        <v>555</v>
      </c>
      <c r="B118" s="248">
        <f>SUM(C118:H118)</f>
        <v>59649</v>
      </c>
      <c r="C118" s="248">
        <v>59649</v>
      </c>
      <c r="D118" s="248"/>
      <c r="E118" s="248"/>
      <c r="F118" s="248"/>
      <c r="G118" s="248"/>
      <c r="H118" s="248"/>
      <c r="I118" s="171"/>
    </row>
    <row r="119" spans="1:9" ht="20.100000000000001" customHeight="1">
      <c r="A119" s="22" t="s">
        <v>562</v>
      </c>
      <c r="B119" s="248">
        <f t="shared" ref="B119:B132" si="9">SUM(C119:H119)</f>
        <v>2019</v>
      </c>
      <c r="C119" s="248">
        <v>1957</v>
      </c>
      <c r="D119" s="248"/>
      <c r="E119" s="248">
        <v>62</v>
      </c>
      <c r="F119" s="248"/>
      <c r="G119" s="248"/>
      <c r="H119" s="248"/>
      <c r="I119" s="171"/>
    </row>
    <row r="120" spans="1:9" ht="20.100000000000001" customHeight="1">
      <c r="A120" s="22" t="s">
        <v>566</v>
      </c>
      <c r="B120" s="248">
        <f t="shared" si="9"/>
        <v>139740</v>
      </c>
      <c r="C120" s="248">
        <v>89838</v>
      </c>
      <c r="D120" s="248">
        <v>36659</v>
      </c>
      <c r="E120" s="248">
        <v>7176</v>
      </c>
      <c r="F120" s="248">
        <v>6067</v>
      </c>
      <c r="G120" s="248"/>
      <c r="H120" s="248"/>
      <c r="I120" s="171"/>
    </row>
    <row r="121" spans="1:9" ht="20.100000000000001" customHeight="1">
      <c r="A121" s="22" t="s">
        <v>574</v>
      </c>
      <c r="B121" s="248">
        <f t="shared" si="9"/>
        <v>45559</v>
      </c>
      <c r="C121" s="248">
        <v>28716</v>
      </c>
      <c r="D121" s="248">
        <v>11691</v>
      </c>
      <c r="E121" s="248">
        <v>5060</v>
      </c>
      <c r="F121" s="248">
        <v>92</v>
      </c>
      <c r="G121" s="248"/>
      <c r="H121" s="248"/>
      <c r="I121" s="171"/>
    </row>
    <row r="122" spans="1:9" ht="20.100000000000001" customHeight="1">
      <c r="A122" s="22" t="s">
        <v>579</v>
      </c>
      <c r="B122" s="248">
        <f t="shared" si="9"/>
        <v>1781</v>
      </c>
      <c r="C122" s="248">
        <v>1781</v>
      </c>
      <c r="D122" s="248"/>
      <c r="E122" s="248"/>
      <c r="F122" s="248"/>
      <c r="G122" s="248"/>
      <c r="H122" s="248"/>
      <c r="I122" s="171"/>
    </row>
    <row r="123" spans="1:9" ht="20.100000000000001" customHeight="1">
      <c r="A123" s="22" t="s">
        <v>586</v>
      </c>
      <c r="B123" s="248">
        <f t="shared" si="9"/>
        <v>197682</v>
      </c>
      <c r="C123" s="248">
        <v>142784</v>
      </c>
      <c r="D123" s="248"/>
      <c r="E123" s="248">
        <v>54898</v>
      </c>
      <c r="F123" s="248"/>
      <c r="G123" s="248"/>
      <c r="H123" s="248"/>
      <c r="I123" s="171"/>
    </row>
    <row r="124" spans="1:9" ht="20.100000000000001" customHeight="1">
      <c r="A124" s="22" t="s">
        <v>592</v>
      </c>
      <c r="B124" s="248">
        <f t="shared" si="9"/>
        <v>0</v>
      </c>
      <c r="C124" s="248"/>
      <c r="D124" s="248"/>
      <c r="E124" s="248"/>
      <c r="F124" s="248"/>
      <c r="G124" s="248"/>
      <c r="H124" s="248"/>
      <c r="I124" s="171"/>
    </row>
    <row r="125" spans="1:9" ht="20.100000000000001" customHeight="1">
      <c r="A125" s="22" t="s">
        <v>595</v>
      </c>
      <c r="B125" s="248">
        <f t="shared" si="9"/>
        <v>3863</v>
      </c>
      <c r="C125" s="248">
        <v>1869</v>
      </c>
      <c r="D125" s="248"/>
      <c r="E125" s="248">
        <v>1994</v>
      </c>
      <c r="F125" s="248"/>
      <c r="G125" s="248"/>
      <c r="H125" s="248"/>
      <c r="I125" s="171"/>
    </row>
    <row r="126" spans="1:9" ht="20.100000000000001" customHeight="1">
      <c r="A126" s="22" t="s">
        <v>598</v>
      </c>
      <c r="B126" s="248">
        <f t="shared" si="9"/>
        <v>0</v>
      </c>
      <c r="C126" s="248"/>
      <c r="D126" s="248"/>
      <c r="E126" s="248"/>
      <c r="F126" s="248"/>
      <c r="G126" s="248"/>
      <c r="H126" s="248"/>
      <c r="I126" s="171"/>
    </row>
    <row r="127" spans="1:9" ht="20.100000000000001" customHeight="1">
      <c r="A127" s="22" t="s">
        <v>599</v>
      </c>
      <c r="B127" s="248">
        <f t="shared" si="9"/>
        <v>5891</v>
      </c>
      <c r="C127" s="248">
        <v>5248</v>
      </c>
      <c r="D127" s="248"/>
      <c r="E127" s="248">
        <v>643</v>
      </c>
      <c r="F127" s="248"/>
      <c r="G127" s="248"/>
      <c r="H127" s="248"/>
      <c r="I127" s="171"/>
    </row>
    <row r="128" spans="1:9" ht="20.100000000000001" customHeight="1">
      <c r="A128" s="22" t="s">
        <v>600</v>
      </c>
      <c r="B128" s="248">
        <f t="shared" si="9"/>
        <v>20702</v>
      </c>
      <c r="C128" s="248">
        <v>19702</v>
      </c>
      <c r="D128" s="248"/>
      <c r="E128" s="248">
        <v>1000</v>
      </c>
      <c r="F128" s="248"/>
      <c r="G128" s="248"/>
      <c r="H128" s="248"/>
      <c r="I128" s="171"/>
    </row>
    <row r="129" spans="1:9" ht="20.100000000000001" customHeight="1">
      <c r="A129" s="22" t="s">
        <v>606</v>
      </c>
      <c r="B129" s="248">
        <f t="shared" si="9"/>
        <v>5566</v>
      </c>
      <c r="C129" s="248">
        <v>4146</v>
      </c>
      <c r="D129" s="248">
        <v>1420</v>
      </c>
      <c r="E129" s="248"/>
      <c r="F129" s="248"/>
      <c r="G129" s="248"/>
      <c r="H129" s="248"/>
      <c r="I129" s="171"/>
    </row>
    <row r="130" spans="1:9" ht="20.100000000000001" customHeight="1">
      <c r="A130" s="22" t="s">
        <v>607</v>
      </c>
      <c r="B130" s="248"/>
      <c r="C130" s="248"/>
      <c r="D130" s="248"/>
      <c r="E130" s="248"/>
      <c r="F130" s="248"/>
      <c r="G130" s="248"/>
      <c r="H130" s="248"/>
      <c r="I130" s="171"/>
    </row>
    <row r="131" spans="1:9" ht="20.100000000000001" customHeight="1">
      <c r="A131" s="22" t="s">
        <v>608</v>
      </c>
      <c r="B131" s="248">
        <f t="shared" si="9"/>
        <v>25477</v>
      </c>
      <c r="C131" s="248">
        <v>25090</v>
      </c>
      <c r="D131" s="248"/>
      <c r="E131" s="248">
        <v>387</v>
      </c>
      <c r="F131" s="248"/>
      <c r="G131" s="248"/>
      <c r="H131" s="248"/>
      <c r="I131" s="171"/>
    </row>
    <row r="132" spans="1:9" ht="20.100000000000001" customHeight="1">
      <c r="A132" s="22" t="s">
        <v>618</v>
      </c>
      <c r="B132" s="248">
        <f t="shared" si="9"/>
        <v>34612</v>
      </c>
      <c r="C132" s="248">
        <v>31631</v>
      </c>
      <c r="D132" s="248"/>
      <c r="E132" s="248">
        <v>2981</v>
      </c>
      <c r="F132" s="248"/>
      <c r="G132" s="248"/>
      <c r="H132" s="248"/>
      <c r="I132" s="171"/>
    </row>
    <row r="133" spans="1:9" ht="20.100000000000001" customHeight="1">
      <c r="A133" s="244" t="s">
        <v>619</v>
      </c>
      <c r="B133" s="248">
        <f>SUM(B134:B139)</f>
        <v>2630845</v>
      </c>
      <c r="C133" s="248">
        <v>2331704</v>
      </c>
      <c r="D133" s="248"/>
      <c r="E133" s="248">
        <f t="shared" ref="E133:F133" si="10">SUM(E134:E139)</f>
        <v>5469</v>
      </c>
      <c r="F133" s="248">
        <f t="shared" si="10"/>
        <v>293672</v>
      </c>
      <c r="G133" s="248"/>
      <c r="H133" s="248"/>
      <c r="I133" s="171"/>
    </row>
    <row r="134" spans="1:9" ht="20.100000000000001" customHeight="1">
      <c r="A134" s="22" t="s">
        <v>620</v>
      </c>
      <c r="B134" s="248">
        <v>520229</v>
      </c>
      <c r="C134" s="248">
        <v>508725</v>
      </c>
      <c r="D134" s="248"/>
      <c r="E134" s="248">
        <v>1098</v>
      </c>
      <c r="F134" s="248">
        <v>10406</v>
      </c>
      <c r="G134" s="248"/>
      <c r="H134" s="248"/>
      <c r="I134" s="171"/>
    </row>
    <row r="135" spans="1:9" ht="20.100000000000001" customHeight="1">
      <c r="A135" s="22" t="s">
        <v>628</v>
      </c>
      <c r="B135" s="248">
        <v>18520</v>
      </c>
      <c r="C135" s="248">
        <v>18520</v>
      </c>
      <c r="D135" s="248"/>
      <c r="E135" s="248"/>
      <c r="F135" s="248"/>
      <c r="G135" s="248"/>
      <c r="H135" s="248"/>
      <c r="I135" s="171"/>
    </row>
    <row r="136" spans="1:9" ht="20.100000000000001" customHeight="1">
      <c r="A136" s="22" t="s">
        <v>629</v>
      </c>
      <c r="B136" s="248">
        <v>1326782</v>
      </c>
      <c r="C136" s="248">
        <v>1060990</v>
      </c>
      <c r="D136" s="248"/>
      <c r="E136" s="248">
        <v>3482</v>
      </c>
      <c r="F136" s="248">
        <v>262310</v>
      </c>
      <c r="G136" s="248"/>
      <c r="H136" s="248"/>
      <c r="I136" s="171"/>
    </row>
    <row r="137" spans="1:9" ht="20.100000000000001" customHeight="1">
      <c r="A137" s="22" t="s">
        <v>632</v>
      </c>
      <c r="B137" s="248">
        <v>278685</v>
      </c>
      <c r="C137" s="248">
        <v>276163</v>
      </c>
      <c r="D137" s="248"/>
      <c r="E137" s="248">
        <v>47</v>
      </c>
      <c r="F137" s="248">
        <v>2475</v>
      </c>
      <c r="G137" s="248"/>
      <c r="H137" s="248"/>
      <c r="I137" s="171"/>
    </row>
    <row r="138" spans="1:9" ht="20.100000000000001" customHeight="1">
      <c r="A138" s="22" t="s">
        <v>633</v>
      </c>
      <c r="B138" s="248">
        <v>3259</v>
      </c>
      <c r="C138" s="248">
        <v>3259</v>
      </c>
      <c r="D138" s="248"/>
      <c r="E138" s="248"/>
      <c r="F138" s="248"/>
      <c r="G138" s="248"/>
      <c r="H138" s="248"/>
      <c r="I138" s="171"/>
    </row>
    <row r="139" spans="1:9" ht="20.100000000000001" customHeight="1">
      <c r="A139" s="22" t="s">
        <v>634</v>
      </c>
      <c r="B139" s="248">
        <v>483370</v>
      </c>
      <c r="C139" s="248">
        <v>464047</v>
      </c>
      <c r="D139" s="248"/>
      <c r="E139" s="248">
        <v>842</v>
      </c>
      <c r="F139" s="248">
        <v>18481</v>
      </c>
      <c r="G139" s="248"/>
      <c r="H139" s="248"/>
      <c r="I139" s="171"/>
    </row>
    <row r="140" spans="1:9" ht="20.100000000000001" customHeight="1">
      <c r="A140" s="244" t="s">
        <v>635</v>
      </c>
      <c r="B140" s="248">
        <f>SUM(B141:B148)</f>
        <v>5762099</v>
      </c>
      <c r="C140" s="248">
        <v>4837140</v>
      </c>
      <c r="D140" s="248">
        <f t="shared" ref="D140:F140" si="11">SUM(D141:D148)</f>
        <v>497141</v>
      </c>
      <c r="E140" s="248">
        <f t="shared" si="11"/>
        <v>360825</v>
      </c>
      <c r="F140" s="248">
        <f t="shared" si="11"/>
        <v>66993</v>
      </c>
      <c r="G140" s="248"/>
      <c r="H140" s="248"/>
      <c r="I140" s="171"/>
    </row>
    <row r="141" spans="1:9" ht="20.100000000000001" customHeight="1">
      <c r="A141" s="22" t="s">
        <v>636</v>
      </c>
      <c r="B141" s="248">
        <v>1458396</v>
      </c>
      <c r="C141" s="248">
        <v>1426436</v>
      </c>
      <c r="D141" s="248"/>
      <c r="E141" s="248">
        <v>18507</v>
      </c>
      <c r="F141" s="248">
        <v>13453</v>
      </c>
      <c r="G141" s="248"/>
      <c r="H141" s="248"/>
      <c r="I141" s="171"/>
    </row>
    <row r="142" spans="1:9" ht="20.100000000000001" customHeight="1">
      <c r="A142" s="22" t="s">
        <v>658</v>
      </c>
      <c r="B142" s="248">
        <v>514576</v>
      </c>
      <c r="C142" s="248">
        <v>497970</v>
      </c>
      <c r="D142" s="248"/>
      <c r="E142" s="248">
        <v>10906</v>
      </c>
      <c r="F142" s="248">
        <v>5700</v>
      </c>
      <c r="G142" s="248"/>
      <c r="H142" s="248"/>
      <c r="I142" s="171"/>
    </row>
    <row r="143" spans="1:9" ht="20.100000000000001" customHeight="1">
      <c r="A143" s="22" t="s">
        <v>679</v>
      </c>
      <c r="B143" s="248">
        <v>479117</v>
      </c>
      <c r="C143" s="248">
        <v>466271</v>
      </c>
      <c r="D143" s="248"/>
      <c r="E143" s="248">
        <v>10476</v>
      </c>
      <c r="F143" s="248">
        <v>2370</v>
      </c>
      <c r="G143" s="248"/>
      <c r="H143" s="248"/>
      <c r="I143" s="171"/>
    </row>
    <row r="144" spans="1:9" ht="20.100000000000001" customHeight="1">
      <c r="A144" s="22" t="s">
        <v>703</v>
      </c>
      <c r="B144" s="248">
        <v>1457370</v>
      </c>
      <c r="C144" s="248">
        <v>1398730</v>
      </c>
      <c r="D144" s="248"/>
      <c r="E144" s="248">
        <v>13178</v>
      </c>
      <c r="F144" s="248">
        <v>45462</v>
      </c>
      <c r="G144" s="248"/>
      <c r="H144" s="248"/>
      <c r="I144" s="171"/>
    </row>
    <row r="145" spans="1:9" ht="20.100000000000001" customHeight="1">
      <c r="A145" s="22" t="s">
        <v>711</v>
      </c>
      <c r="B145" s="248">
        <v>218710</v>
      </c>
      <c r="C145" s="248">
        <v>151524</v>
      </c>
      <c r="D145" s="248">
        <v>66682</v>
      </c>
      <c r="E145" s="248">
        <v>496</v>
      </c>
      <c r="F145" s="248">
        <v>8</v>
      </c>
      <c r="G145" s="248"/>
      <c r="H145" s="248"/>
      <c r="I145" s="171"/>
    </row>
    <row r="146" spans="1:9" ht="20.100000000000001" customHeight="1">
      <c r="A146" s="22" t="s">
        <v>718</v>
      </c>
      <c r="B146" s="248">
        <v>195162</v>
      </c>
      <c r="C146" s="248">
        <v>169458</v>
      </c>
      <c r="D146" s="248">
        <v>20667</v>
      </c>
      <c r="E146" s="248">
        <v>5037</v>
      </c>
      <c r="F146" s="248"/>
      <c r="G146" s="248"/>
      <c r="H146" s="248"/>
      <c r="I146" s="171"/>
    </row>
    <row r="147" spans="1:9" ht="20.100000000000001" customHeight="1">
      <c r="A147" s="22" t="s">
        <v>725</v>
      </c>
      <c r="B147" s="248">
        <v>691118</v>
      </c>
      <c r="C147" s="248">
        <v>691118</v>
      </c>
      <c r="D147" s="248"/>
      <c r="E147" s="248"/>
      <c r="F147" s="248"/>
      <c r="G147" s="248"/>
      <c r="H147" s="248"/>
      <c r="I147" s="171"/>
    </row>
    <row r="148" spans="1:9" ht="20.100000000000001" customHeight="1">
      <c r="A148" s="22" t="s">
        <v>728</v>
      </c>
      <c r="B148" s="248">
        <v>747650</v>
      </c>
      <c r="C148" s="248">
        <v>35633</v>
      </c>
      <c r="D148" s="248">
        <v>409792</v>
      </c>
      <c r="E148" s="248">
        <v>302225</v>
      </c>
      <c r="F148" s="248"/>
      <c r="G148" s="248"/>
      <c r="H148" s="248"/>
      <c r="I148" s="171"/>
    </row>
    <row r="149" spans="1:9" ht="20.100000000000001" customHeight="1">
      <c r="A149" s="244" t="s">
        <v>731</v>
      </c>
      <c r="B149" s="248">
        <f>SUM(B150:B156)</f>
        <v>2263215</v>
      </c>
      <c r="C149" s="248">
        <v>2223309</v>
      </c>
      <c r="D149" s="248"/>
      <c r="E149" s="248">
        <f t="shared" ref="E149:F149" si="12">SUM(E150:E156)</f>
        <v>27680</v>
      </c>
      <c r="F149" s="248">
        <f t="shared" si="12"/>
        <v>12226</v>
      </c>
      <c r="G149" s="248"/>
      <c r="H149" s="248"/>
      <c r="I149" s="171"/>
    </row>
    <row r="150" spans="1:9" ht="20.100000000000001" customHeight="1">
      <c r="A150" s="22" t="s">
        <v>732</v>
      </c>
      <c r="B150" s="248">
        <v>597287</v>
      </c>
      <c r="C150" s="248">
        <v>592301</v>
      </c>
      <c r="D150" s="248"/>
      <c r="E150" s="248">
        <v>2534</v>
      </c>
      <c r="F150" s="248">
        <v>2452</v>
      </c>
      <c r="G150" s="248"/>
      <c r="H150" s="248"/>
      <c r="I150" s="171"/>
    </row>
    <row r="151" spans="1:9" ht="20.100000000000001" customHeight="1">
      <c r="A151" s="22" t="s">
        <v>752</v>
      </c>
      <c r="B151" s="248">
        <v>13913</v>
      </c>
      <c r="C151" s="248">
        <v>12250</v>
      </c>
      <c r="D151" s="248"/>
      <c r="E151" s="248">
        <v>1663</v>
      </c>
      <c r="F151" s="248"/>
      <c r="G151" s="248"/>
      <c r="H151" s="248"/>
      <c r="I151" s="171"/>
    </row>
    <row r="152" spans="1:9" ht="20.100000000000001" customHeight="1">
      <c r="A152" s="22" t="s">
        <v>759</v>
      </c>
      <c r="B152" s="248">
        <v>58799</v>
      </c>
      <c r="C152" s="248">
        <v>43321</v>
      </c>
      <c r="D152" s="248"/>
      <c r="E152" s="248">
        <v>5704</v>
      </c>
      <c r="F152" s="248">
        <v>9774</v>
      </c>
      <c r="G152" s="248"/>
      <c r="H152" s="248"/>
      <c r="I152" s="171"/>
    </row>
    <row r="153" spans="1:9" ht="20.100000000000001" customHeight="1">
      <c r="A153" s="22" t="s">
        <v>766</v>
      </c>
      <c r="B153" s="248">
        <v>61151</v>
      </c>
      <c r="C153" s="248">
        <v>60541</v>
      </c>
      <c r="D153" s="248"/>
      <c r="E153" s="248">
        <v>610</v>
      </c>
      <c r="F153" s="248"/>
      <c r="G153" s="248"/>
      <c r="H153" s="248"/>
      <c r="I153" s="171"/>
    </row>
    <row r="154" spans="1:9" ht="20.100000000000001" customHeight="1">
      <c r="A154" s="22" t="s">
        <v>771</v>
      </c>
      <c r="B154" s="248">
        <v>299</v>
      </c>
      <c r="C154" s="248">
        <v>286</v>
      </c>
      <c r="D154" s="248"/>
      <c r="E154" s="248">
        <v>13</v>
      </c>
      <c r="F154" s="248"/>
      <c r="G154" s="248"/>
      <c r="H154" s="248"/>
      <c r="I154" s="171"/>
    </row>
    <row r="155" spans="1:9" ht="20.100000000000001" customHeight="1">
      <c r="A155" s="22" t="s">
        <v>774</v>
      </c>
      <c r="B155" s="248">
        <v>1255773</v>
      </c>
      <c r="C155" s="248">
        <v>1238617</v>
      </c>
      <c r="D155" s="248"/>
      <c r="E155" s="248">
        <v>17156</v>
      </c>
      <c r="F155" s="248"/>
      <c r="G155" s="248"/>
      <c r="H155" s="248"/>
      <c r="I155" s="171"/>
    </row>
    <row r="156" spans="1:9" ht="20.100000000000001" customHeight="1">
      <c r="A156" s="22" t="s">
        <v>779</v>
      </c>
      <c r="B156" s="248">
        <v>275993</v>
      </c>
      <c r="C156" s="248">
        <v>275993</v>
      </c>
      <c r="D156" s="248"/>
      <c r="E156" s="248"/>
      <c r="F156" s="248"/>
      <c r="G156" s="248"/>
      <c r="H156" s="248"/>
      <c r="I156" s="171"/>
    </row>
    <row r="157" spans="1:9" ht="20.100000000000001" customHeight="1">
      <c r="A157" s="244" t="s">
        <v>782</v>
      </c>
      <c r="B157" s="248">
        <f>SUM(B158:B164)</f>
        <v>705547</v>
      </c>
      <c r="C157" s="248">
        <v>665421</v>
      </c>
      <c r="D157" s="248">
        <f t="shared" ref="D157:E157" si="13">SUM(D158:D164)</f>
        <v>1000</v>
      </c>
      <c r="E157" s="248">
        <f t="shared" si="13"/>
        <v>39126</v>
      </c>
      <c r="F157" s="248"/>
      <c r="G157" s="248"/>
      <c r="H157" s="248"/>
      <c r="I157" s="171"/>
    </row>
    <row r="158" spans="1:9" ht="20.100000000000001" customHeight="1">
      <c r="A158" s="22" t="s">
        <v>783</v>
      </c>
      <c r="B158" s="248">
        <v>14698</v>
      </c>
      <c r="C158" s="248">
        <v>14698</v>
      </c>
      <c r="D158" s="248"/>
      <c r="E158" s="248"/>
      <c r="F158" s="248"/>
      <c r="G158" s="248"/>
      <c r="H158" s="248"/>
      <c r="I158" s="171"/>
    </row>
    <row r="159" spans="1:9" ht="20.100000000000001" customHeight="1">
      <c r="A159" s="22" t="s">
        <v>790</v>
      </c>
      <c r="B159" s="248">
        <v>268212</v>
      </c>
      <c r="C159" s="248">
        <v>232731</v>
      </c>
      <c r="D159" s="248"/>
      <c r="E159" s="248">
        <v>35481</v>
      </c>
      <c r="F159" s="248"/>
      <c r="G159" s="248"/>
      <c r="H159" s="248"/>
      <c r="I159" s="171"/>
    </row>
    <row r="160" spans="1:9" ht="20.100000000000001" customHeight="1">
      <c r="A160" s="22" t="s">
        <v>803</v>
      </c>
      <c r="B160" s="248">
        <v>426</v>
      </c>
      <c r="C160" s="248">
        <v>426</v>
      </c>
      <c r="D160" s="248"/>
      <c r="E160" s="248"/>
      <c r="F160" s="248"/>
      <c r="G160" s="248"/>
      <c r="H160" s="248"/>
      <c r="I160" s="171"/>
    </row>
    <row r="161" spans="1:9" ht="20.100000000000001" customHeight="1">
      <c r="A161" s="22" t="s">
        <v>805</v>
      </c>
      <c r="B161" s="248">
        <v>27718</v>
      </c>
      <c r="C161" s="248">
        <v>27146</v>
      </c>
      <c r="D161" s="248"/>
      <c r="E161" s="248">
        <v>572</v>
      </c>
      <c r="F161" s="248"/>
      <c r="G161" s="248"/>
      <c r="H161" s="248"/>
      <c r="I161" s="171"/>
    </row>
    <row r="162" spans="1:9" ht="20.100000000000001" customHeight="1">
      <c r="A162" s="22" t="s">
        <v>815</v>
      </c>
      <c r="B162" s="248">
        <v>33715</v>
      </c>
      <c r="C162" s="248">
        <v>33715</v>
      </c>
      <c r="D162" s="248"/>
      <c r="E162" s="248"/>
      <c r="F162" s="248"/>
      <c r="G162" s="248"/>
      <c r="H162" s="248"/>
      <c r="I162" s="171"/>
    </row>
    <row r="163" spans="1:9" ht="20.100000000000001" customHeight="1">
      <c r="A163" s="22" t="s">
        <v>819</v>
      </c>
      <c r="B163" s="248">
        <v>340243</v>
      </c>
      <c r="C163" s="248">
        <v>336170</v>
      </c>
      <c r="D163" s="248">
        <v>1000</v>
      </c>
      <c r="E163" s="248">
        <v>3073</v>
      </c>
      <c r="F163" s="248"/>
      <c r="G163" s="248"/>
      <c r="H163" s="248"/>
      <c r="I163" s="171"/>
    </row>
    <row r="164" spans="1:9" ht="20.100000000000001" customHeight="1">
      <c r="A164" s="22" t="s">
        <v>823</v>
      </c>
      <c r="B164" s="248">
        <v>20535</v>
      </c>
      <c r="C164" s="248">
        <v>20535</v>
      </c>
      <c r="D164" s="248"/>
      <c r="E164" s="248"/>
      <c r="F164" s="248"/>
      <c r="G164" s="248"/>
      <c r="H164" s="248"/>
      <c r="I164" s="171"/>
    </row>
    <row r="165" spans="1:9" ht="20.100000000000001" customHeight="1">
      <c r="A165" s="244" t="s">
        <v>829</v>
      </c>
      <c r="B165" s="248">
        <f>SUM(B166:B169)</f>
        <v>219550</v>
      </c>
      <c r="C165" s="248">
        <v>183077</v>
      </c>
      <c r="D165" s="248">
        <f t="shared" ref="D165:E165" si="14">SUM(D166:D169)</f>
        <v>24201</v>
      </c>
      <c r="E165" s="248">
        <f t="shared" si="14"/>
        <v>12272</v>
      </c>
      <c r="F165" s="248"/>
      <c r="G165" s="248"/>
      <c r="H165" s="248"/>
      <c r="I165" s="171"/>
    </row>
    <row r="166" spans="1:9" ht="20.100000000000001" customHeight="1">
      <c r="A166" s="22" t="s">
        <v>830</v>
      </c>
      <c r="B166" s="248">
        <v>193688</v>
      </c>
      <c r="C166" s="248">
        <v>178071</v>
      </c>
      <c r="D166" s="248">
        <v>8000</v>
      </c>
      <c r="E166" s="248">
        <v>7617</v>
      </c>
      <c r="F166" s="248"/>
      <c r="G166" s="248"/>
      <c r="H166" s="248"/>
      <c r="I166" s="171"/>
    </row>
    <row r="167" spans="1:9" ht="20.100000000000001" customHeight="1">
      <c r="A167" s="22" t="s">
        <v>836</v>
      </c>
      <c r="B167" s="248">
        <v>20887</v>
      </c>
      <c r="C167" s="248">
        <v>241</v>
      </c>
      <c r="D167" s="248">
        <v>16201</v>
      </c>
      <c r="E167" s="248">
        <v>4445</v>
      </c>
      <c r="F167" s="248"/>
      <c r="G167" s="248"/>
      <c r="H167" s="248"/>
      <c r="I167" s="171"/>
    </row>
    <row r="168" spans="1:9" ht="20.100000000000001" customHeight="1">
      <c r="A168" s="22" t="s">
        <v>839</v>
      </c>
      <c r="B168" s="248">
        <v>4975</v>
      </c>
      <c r="C168" s="248">
        <v>4765</v>
      </c>
      <c r="D168" s="248"/>
      <c r="E168" s="248">
        <v>210</v>
      </c>
      <c r="F168" s="248"/>
      <c r="G168" s="248"/>
      <c r="H168" s="248"/>
      <c r="I168" s="171"/>
    </row>
    <row r="169" spans="1:9" ht="20.100000000000001" customHeight="1">
      <c r="A169" s="22" t="s">
        <v>839</v>
      </c>
      <c r="B169" s="248"/>
      <c r="C169" s="248"/>
      <c r="D169" s="248"/>
      <c r="E169" s="248"/>
      <c r="F169" s="248"/>
      <c r="G169" s="248"/>
      <c r="H169" s="248"/>
      <c r="I169" s="171"/>
    </row>
    <row r="170" spans="1:9" ht="20.100000000000001" customHeight="1">
      <c r="A170" s="244" t="s">
        <v>842</v>
      </c>
      <c r="B170" s="248">
        <f>SUM(B171:B173)</f>
        <v>13626</v>
      </c>
      <c r="C170" s="248">
        <v>13626</v>
      </c>
      <c r="D170" s="248"/>
      <c r="E170" s="248"/>
      <c r="F170" s="248"/>
      <c r="G170" s="248"/>
      <c r="H170" s="248"/>
      <c r="I170" s="171"/>
    </row>
    <row r="171" spans="1:9" ht="20.100000000000001" customHeight="1">
      <c r="A171" s="22" t="s">
        <v>843</v>
      </c>
      <c r="B171" s="248">
        <v>76</v>
      </c>
      <c r="C171" s="248">
        <v>76</v>
      </c>
      <c r="D171" s="248"/>
      <c r="E171" s="248"/>
      <c r="F171" s="248"/>
      <c r="G171" s="248"/>
      <c r="H171" s="248"/>
      <c r="I171" s="171"/>
    </row>
    <row r="172" spans="1:9" ht="20.100000000000001" customHeight="1">
      <c r="A172" s="22" t="s">
        <v>846</v>
      </c>
      <c r="B172" s="248">
        <v>120</v>
      </c>
      <c r="C172" s="248">
        <v>120</v>
      </c>
      <c r="D172" s="248"/>
      <c r="E172" s="248"/>
      <c r="F172" s="248"/>
      <c r="G172" s="248"/>
      <c r="H172" s="248"/>
      <c r="I172" s="171"/>
    </row>
    <row r="173" spans="1:9" ht="20.100000000000001" customHeight="1">
      <c r="A173" s="22" t="s">
        <v>852</v>
      </c>
      <c r="B173" s="248">
        <v>13430</v>
      </c>
      <c r="C173" s="248">
        <v>13430</v>
      </c>
      <c r="D173" s="248"/>
      <c r="E173" s="248"/>
      <c r="F173" s="248"/>
      <c r="G173" s="248"/>
      <c r="H173" s="248"/>
      <c r="I173" s="171"/>
    </row>
    <row r="174" spans="1:9" ht="20.100000000000001" customHeight="1">
      <c r="A174" s="244" t="s">
        <v>853</v>
      </c>
      <c r="B174" s="248"/>
      <c r="C174" s="248"/>
      <c r="D174" s="248"/>
      <c r="E174" s="248"/>
      <c r="F174" s="248"/>
      <c r="G174" s="248"/>
      <c r="H174" s="248"/>
      <c r="I174" s="171"/>
    </row>
    <row r="175" spans="1:9" ht="20.100000000000001" customHeight="1">
      <c r="A175" s="22" t="s">
        <v>854</v>
      </c>
      <c r="B175" s="248"/>
      <c r="C175" s="248"/>
      <c r="D175" s="248"/>
      <c r="E175" s="248"/>
      <c r="F175" s="248"/>
      <c r="G175" s="248"/>
      <c r="H175" s="248"/>
      <c r="I175" s="171"/>
    </row>
    <row r="176" spans="1:9" ht="20.100000000000001" customHeight="1">
      <c r="A176" s="22" t="s">
        <v>855</v>
      </c>
      <c r="B176" s="248"/>
      <c r="C176" s="248"/>
      <c r="D176" s="248"/>
      <c r="E176" s="248"/>
      <c r="F176" s="248"/>
      <c r="G176" s="248"/>
      <c r="H176" s="248"/>
      <c r="I176" s="171"/>
    </row>
    <row r="177" spans="1:9" ht="20.100000000000001" customHeight="1">
      <c r="A177" s="22" t="s">
        <v>856</v>
      </c>
      <c r="B177" s="248"/>
      <c r="C177" s="248"/>
      <c r="D177" s="248"/>
      <c r="E177" s="248"/>
      <c r="F177" s="248"/>
      <c r="G177" s="248"/>
      <c r="H177" s="248"/>
      <c r="I177" s="171"/>
    </row>
    <row r="178" spans="1:9" ht="20.100000000000001" customHeight="1">
      <c r="A178" s="22" t="s">
        <v>857</v>
      </c>
      <c r="B178" s="248"/>
      <c r="C178" s="248"/>
      <c r="D178" s="248"/>
      <c r="E178" s="248"/>
      <c r="F178" s="248"/>
      <c r="G178" s="248"/>
      <c r="H178" s="248"/>
      <c r="I178" s="171"/>
    </row>
    <row r="179" spans="1:9" ht="20.100000000000001" customHeight="1">
      <c r="A179" s="22" t="s">
        <v>858</v>
      </c>
      <c r="B179" s="248"/>
      <c r="C179" s="248"/>
      <c r="D179" s="248"/>
      <c r="E179" s="248"/>
      <c r="F179" s="248"/>
      <c r="G179" s="248"/>
      <c r="H179" s="248"/>
      <c r="I179" s="171"/>
    </row>
    <row r="180" spans="1:9" ht="20.100000000000001" customHeight="1">
      <c r="A180" s="22" t="s">
        <v>859</v>
      </c>
      <c r="B180" s="248"/>
      <c r="C180" s="248"/>
      <c r="D180" s="248"/>
      <c r="E180" s="248"/>
      <c r="F180" s="248"/>
      <c r="G180" s="248"/>
      <c r="H180" s="248"/>
      <c r="I180" s="171"/>
    </row>
    <row r="181" spans="1:9" ht="20.100000000000001" customHeight="1">
      <c r="A181" s="22" t="s">
        <v>860</v>
      </c>
      <c r="B181" s="248"/>
      <c r="C181" s="248"/>
      <c r="D181" s="248"/>
      <c r="E181" s="248"/>
      <c r="F181" s="248"/>
      <c r="G181" s="248"/>
      <c r="H181" s="248"/>
      <c r="I181" s="171"/>
    </row>
    <row r="182" spans="1:9" ht="20.100000000000001" customHeight="1">
      <c r="A182" s="22" t="s">
        <v>861</v>
      </c>
      <c r="B182" s="248"/>
      <c r="C182" s="248"/>
      <c r="D182" s="248"/>
      <c r="E182" s="248"/>
      <c r="F182" s="248"/>
      <c r="G182" s="248"/>
      <c r="H182" s="248"/>
      <c r="I182" s="171"/>
    </row>
    <row r="183" spans="1:9" ht="20.100000000000001" customHeight="1">
      <c r="A183" s="22" t="s">
        <v>862</v>
      </c>
      <c r="B183" s="248"/>
      <c r="C183" s="248"/>
      <c r="D183" s="248"/>
      <c r="E183" s="248"/>
      <c r="F183" s="248"/>
      <c r="G183" s="248"/>
      <c r="H183" s="248"/>
      <c r="I183" s="171"/>
    </row>
    <row r="184" spans="1:9" ht="20.100000000000001" customHeight="1">
      <c r="A184" s="244" t="s">
        <v>863</v>
      </c>
      <c r="B184" s="248">
        <f>SUM(B185:B187)</f>
        <v>279132</v>
      </c>
      <c r="C184" s="248">
        <f>SUM(C185:C187)</f>
        <v>193473</v>
      </c>
      <c r="D184" s="248">
        <f t="shared" ref="D184:F184" si="15">SUM(D185:D187)</f>
        <v>74739</v>
      </c>
      <c r="E184" s="248">
        <f t="shared" si="15"/>
        <v>10743</v>
      </c>
      <c r="F184" s="248">
        <f t="shared" si="15"/>
        <v>177</v>
      </c>
      <c r="G184" s="248"/>
      <c r="H184" s="248"/>
      <c r="I184" s="171"/>
    </row>
    <row r="185" spans="1:9" ht="20.100000000000001" customHeight="1">
      <c r="A185" s="22" t="s">
        <v>864</v>
      </c>
      <c r="B185" s="248">
        <v>185968</v>
      </c>
      <c r="C185" s="248">
        <v>183649</v>
      </c>
      <c r="D185" s="248"/>
      <c r="E185" s="248">
        <v>2142</v>
      </c>
      <c r="F185" s="248">
        <v>177</v>
      </c>
      <c r="G185" s="248"/>
      <c r="H185" s="248"/>
      <c r="I185" s="171"/>
    </row>
    <row r="186" spans="1:9" ht="20.100000000000001" customHeight="1">
      <c r="A186" s="22" t="s">
        <v>887</v>
      </c>
      <c r="B186" s="248">
        <v>9865</v>
      </c>
      <c r="C186" s="248">
        <v>9824</v>
      </c>
      <c r="D186" s="248"/>
      <c r="E186" s="248">
        <v>41</v>
      </c>
      <c r="F186" s="248"/>
      <c r="G186" s="248"/>
      <c r="H186" s="248"/>
      <c r="I186" s="171"/>
    </row>
    <row r="187" spans="1:9" ht="20.100000000000001" customHeight="1">
      <c r="A187" s="22" t="s">
        <v>899</v>
      </c>
      <c r="B187" s="248">
        <v>83299</v>
      </c>
      <c r="C187" s="248"/>
      <c r="D187" s="248">
        <v>74739</v>
      </c>
      <c r="E187" s="248">
        <v>8560</v>
      </c>
      <c r="F187" s="248"/>
      <c r="G187" s="248"/>
      <c r="H187" s="248"/>
      <c r="I187" s="171"/>
    </row>
    <row r="188" spans="1:9" ht="20.100000000000001" customHeight="1">
      <c r="A188" s="244" t="s">
        <v>900</v>
      </c>
      <c r="B188" s="248">
        <f>SUM(B189:B191)</f>
        <v>1059188</v>
      </c>
      <c r="C188" s="248">
        <v>1003887</v>
      </c>
      <c r="D188" s="248"/>
      <c r="E188" s="248">
        <f t="shared" ref="E188:F188" si="16">SUM(E189:E191)</f>
        <v>55261</v>
      </c>
      <c r="F188" s="248">
        <f t="shared" si="16"/>
        <v>40</v>
      </c>
      <c r="G188" s="248"/>
      <c r="H188" s="248"/>
      <c r="I188" s="171"/>
    </row>
    <row r="189" spans="1:9" ht="20.100000000000001" customHeight="1">
      <c r="A189" s="22" t="s">
        <v>901</v>
      </c>
      <c r="B189" s="248">
        <v>646134</v>
      </c>
      <c r="C189" s="248">
        <v>590903</v>
      </c>
      <c r="D189" s="248"/>
      <c r="E189" s="248">
        <v>55191</v>
      </c>
      <c r="F189" s="248">
        <v>40</v>
      </c>
      <c r="G189" s="248"/>
      <c r="H189" s="248"/>
      <c r="I189" s="171"/>
    </row>
    <row r="190" spans="1:9" ht="20.100000000000001" customHeight="1">
      <c r="A190" s="22" t="s">
        <v>912</v>
      </c>
      <c r="B190" s="248">
        <v>388428</v>
      </c>
      <c r="C190" s="248">
        <v>388428</v>
      </c>
      <c r="D190" s="248"/>
      <c r="E190" s="248"/>
      <c r="F190" s="248"/>
      <c r="G190" s="248"/>
      <c r="H190" s="248"/>
      <c r="I190" s="171"/>
    </row>
    <row r="191" spans="1:9" ht="20.100000000000001" customHeight="1">
      <c r="A191" s="22" t="s">
        <v>916</v>
      </c>
      <c r="B191" s="248">
        <v>24626</v>
      </c>
      <c r="C191" s="248">
        <v>24556</v>
      </c>
      <c r="D191" s="248"/>
      <c r="E191" s="248">
        <v>70</v>
      </c>
      <c r="F191" s="248"/>
      <c r="G191" s="248"/>
      <c r="H191" s="248"/>
      <c r="I191" s="171"/>
    </row>
    <row r="192" spans="1:9" ht="20.100000000000001" customHeight="1">
      <c r="A192" s="244" t="s">
        <v>920</v>
      </c>
      <c r="B192" s="248">
        <f>SUM(B193:B197)</f>
        <v>89127</v>
      </c>
      <c r="C192" s="248">
        <v>87439</v>
      </c>
      <c r="D192" s="248"/>
      <c r="E192" s="248">
        <f t="shared" ref="E192" si="17">SUM(E193:E197)</f>
        <v>1688</v>
      </c>
      <c r="F192" s="248"/>
      <c r="G192" s="248"/>
      <c r="H192" s="248"/>
      <c r="I192" s="171"/>
    </row>
    <row r="193" spans="1:9" ht="20.100000000000001" customHeight="1">
      <c r="A193" s="22" t="s">
        <v>921</v>
      </c>
      <c r="B193" s="248">
        <v>76683</v>
      </c>
      <c r="C193" s="248">
        <v>74995</v>
      </c>
      <c r="D193" s="248"/>
      <c r="E193" s="248">
        <v>1688</v>
      </c>
      <c r="F193" s="248"/>
      <c r="G193" s="248"/>
      <c r="H193" s="248"/>
      <c r="I193" s="171"/>
    </row>
    <row r="194" spans="1:9" ht="20.100000000000001" customHeight="1">
      <c r="A194" s="22" t="s">
        <v>932</v>
      </c>
      <c r="B194" s="248">
        <v>326</v>
      </c>
      <c r="C194" s="248">
        <v>326</v>
      </c>
      <c r="D194" s="248"/>
      <c r="E194" s="248"/>
      <c r="F194" s="248"/>
      <c r="G194" s="248"/>
      <c r="H194" s="248"/>
      <c r="I194" s="171"/>
    </row>
    <row r="195" spans="1:9" ht="20.100000000000001" customHeight="1">
      <c r="A195" s="22" t="s">
        <v>942</v>
      </c>
      <c r="B195" s="248"/>
      <c r="C195" s="248"/>
      <c r="D195" s="248"/>
      <c r="E195" s="248"/>
      <c r="F195" s="248"/>
      <c r="G195" s="248"/>
      <c r="H195" s="248"/>
      <c r="I195" s="171"/>
    </row>
    <row r="196" spans="1:9" ht="20.100000000000001" customHeight="1">
      <c r="A196" s="22" t="s">
        <v>947</v>
      </c>
      <c r="B196" s="248">
        <v>5598</v>
      </c>
      <c r="C196" s="248">
        <v>5598</v>
      </c>
      <c r="D196" s="248"/>
      <c r="E196" s="248"/>
      <c r="F196" s="248"/>
      <c r="G196" s="248"/>
      <c r="H196" s="248"/>
      <c r="I196" s="171"/>
    </row>
    <row r="197" spans="1:9" ht="20.100000000000001" customHeight="1">
      <c r="A197" s="22" t="s">
        <v>953</v>
      </c>
      <c r="B197" s="248">
        <v>6520</v>
      </c>
      <c r="C197" s="248">
        <v>6520</v>
      </c>
      <c r="D197" s="248"/>
      <c r="E197" s="248"/>
      <c r="F197" s="248"/>
      <c r="G197" s="248"/>
      <c r="H197" s="248"/>
      <c r="I197" s="171"/>
    </row>
    <row r="198" spans="1:9" ht="20.100000000000001" customHeight="1">
      <c r="A198" s="244" t="s">
        <v>965</v>
      </c>
      <c r="B198" s="248">
        <f>SUM(B199:B206)</f>
        <v>149307</v>
      </c>
      <c r="C198" s="248">
        <v>139646</v>
      </c>
      <c r="D198" s="248"/>
      <c r="E198" s="248">
        <f t="shared" ref="E198:F198" si="18">SUM(E199:E206)</f>
        <v>9537</v>
      </c>
      <c r="F198" s="248">
        <f t="shared" si="18"/>
        <v>124</v>
      </c>
      <c r="G198" s="248"/>
      <c r="H198" s="248"/>
      <c r="I198" s="171"/>
    </row>
    <row r="199" spans="1:9" ht="20.100000000000001" customHeight="1">
      <c r="A199" s="22" t="s">
        <v>966</v>
      </c>
      <c r="B199" s="248">
        <v>57489</v>
      </c>
      <c r="C199" s="248">
        <v>57175</v>
      </c>
      <c r="D199" s="248"/>
      <c r="E199" s="248">
        <v>190</v>
      </c>
      <c r="F199" s="248">
        <v>124</v>
      </c>
      <c r="G199" s="248"/>
      <c r="H199" s="248"/>
      <c r="I199" s="171"/>
    </row>
    <row r="200" spans="1:9" ht="20.100000000000001" customHeight="1">
      <c r="A200" s="22" t="s">
        <v>974</v>
      </c>
      <c r="B200" s="248">
        <v>42543</v>
      </c>
      <c r="C200" s="248">
        <v>41583</v>
      </c>
      <c r="D200" s="248"/>
      <c r="E200" s="248">
        <v>960</v>
      </c>
      <c r="F200" s="248"/>
      <c r="G200" s="248"/>
      <c r="H200" s="248"/>
      <c r="I200" s="171"/>
    </row>
    <row r="201" spans="1:9" ht="20.100000000000001" customHeight="1">
      <c r="A201" s="22" t="s">
        <v>977</v>
      </c>
      <c r="B201" s="248">
        <v>105</v>
      </c>
      <c r="C201" s="248">
        <v>105</v>
      </c>
      <c r="D201" s="248"/>
      <c r="E201" s="248"/>
      <c r="F201" s="248"/>
      <c r="G201" s="248"/>
      <c r="H201" s="248"/>
      <c r="I201" s="171"/>
    </row>
    <row r="202" spans="1:9" ht="20.100000000000001" customHeight="1">
      <c r="A202" s="22" t="s">
        <v>980</v>
      </c>
      <c r="B202" s="248">
        <v>1668</v>
      </c>
      <c r="C202" s="248">
        <v>1668</v>
      </c>
      <c r="D202" s="248"/>
      <c r="E202" s="248"/>
      <c r="F202" s="248"/>
      <c r="G202" s="248"/>
      <c r="H202" s="248"/>
      <c r="I202" s="171"/>
    </row>
    <row r="203" spans="1:9" ht="20.100000000000001" customHeight="1">
      <c r="A203" s="22" t="s">
        <v>984</v>
      </c>
      <c r="B203" s="248">
        <v>4735</v>
      </c>
      <c r="C203" s="248">
        <v>4720</v>
      </c>
      <c r="D203" s="248"/>
      <c r="E203" s="248">
        <v>15</v>
      </c>
      <c r="F203" s="248"/>
      <c r="G203" s="248"/>
      <c r="H203" s="248"/>
      <c r="I203" s="171"/>
    </row>
    <row r="204" spans="1:9" ht="20.100000000000001" customHeight="1">
      <c r="A204" s="22" t="s">
        <v>994</v>
      </c>
      <c r="B204" s="248">
        <v>3423</v>
      </c>
      <c r="C204" s="248">
        <v>3423</v>
      </c>
      <c r="D204" s="248"/>
      <c r="E204" s="248"/>
      <c r="F204" s="248"/>
      <c r="G204" s="248"/>
      <c r="H204" s="248"/>
      <c r="I204" s="171"/>
    </row>
    <row r="205" spans="1:9" ht="20.100000000000001" customHeight="1">
      <c r="A205" s="22" t="s">
        <v>998</v>
      </c>
      <c r="B205" s="248">
        <v>5112</v>
      </c>
      <c r="C205" s="248">
        <v>3018</v>
      </c>
      <c r="D205" s="248"/>
      <c r="E205" s="248">
        <v>2094</v>
      </c>
      <c r="F205" s="248"/>
      <c r="G205" s="248"/>
      <c r="H205" s="248"/>
      <c r="I205" s="171"/>
    </row>
    <row r="206" spans="1:9" ht="20.100000000000001" customHeight="1">
      <c r="A206" s="22" t="s">
        <v>1004</v>
      </c>
      <c r="B206" s="248">
        <v>34232</v>
      </c>
      <c r="C206" s="248">
        <v>27954</v>
      </c>
      <c r="D206" s="248"/>
      <c r="E206" s="248">
        <v>6278</v>
      </c>
      <c r="F206" s="248"/>
      <c r="G206" s="248"/>
      <c r="H206" s="248"/>
      <c r="I206" s="171"/>
    </row>
    <row r="207" spans="1:9" ht="20.100000000000001" customHeight="1">
      <c r="A207" s="244" t="s">
        <v>1121</v>
      </c>
      <c r="B207" s="248">
        <v>390225</v>
      </c>
      <c r="C207" s="248">
        <v>381117</v>
      </c>
      <c r="D207" s="248"/>
      <c r="E207" s="248"/>
      <c r="F207" s="248">
        <v>9108</v>
      </c>
      <c r="G207" s="248"/>
      <c r="H207" s="248"/>
      <c r="I207" s="171"/>
    </row>
    <row r="208" spans="1:9" ht="20.100000000000001" customHeight="1">
      <c r="A208" s="244" t="s">
        <v>1122</v>
      </c>
      <c r="B208" s="248">
        <f>SUM(B209)</f>
        <v>1364688</v>
      </c>
      <c r="C208" s="248">
        <v>1319002</v>
      </c>
      <c r="D208" s="248"/>
      <c r="E208" s="248"/>
      <c r="F208" s="248">
        <f t="shared" ref="F208" si="19">SUM(F209)</f>
        <v>45686</v>
      </c>
      <c r="G208" s="248"/>
      <c r="H208" s="248"/>
      <c r="I208" s="171"/>
    </row>
    <row r="209" spans="1:9" ht="20.100000000000001" customHeight="1">
      <c r="A209" s="22" t="s">
        <v>1123</v>
      </c>
      <c r="B209" s="248">
        <v>1364688</v>
      </c>
      <c r="C209" s="248">
        <v>1319002</v>
      </c>
      <c r="D209" s="248"/>
      <c r="E209" s="248"/>
      <c r="F209" s="248">
        <v>45686</v>
      </c>
      <c r="G209" s="248"/>
      <c r="H209" s="248"/>
      <c r="I209" s="171"/>
    </row>
    <row r="210" spans="1:9" ht="20.100000000000001" customHeight="1">
      <c r="A210" s="244" t="s">
        <v>1124</v>
      </c>
      <c r="B210" s="248">
        <v>31778</v>
      </c>
      <c r="C210" s="248">
        <v>31756</v>
      </c>
      <c r="D210" s="248"/>
      <c r="E210" s="248"/>
      <c r="F210" s="248">
        <v>22</v>
      </c>
      <c r="G210" s="248"/>
      <c r="H210" s="248"/>
      <c r="I210" s="171"/>
    </row>
    <row r="211" spans="1:9" ht="20.100000000000001" customHeight="1">
      <c r="A211" s="244" t="s">
        <v>1125</v>
      </c>
      <c r="B211" s="248">
        <f>SUM(B212:B213)</f>
        <v>1558055</v>
      </c>
      <c r="C211" s="248">
        <v>1497016</v>
      </c>
      <c r="D211" s="248"/>
      <c r="E211" s="248">
        <f t="shared" ref="E211:F211" si="20">SUM(E212:E213)</f>
        <v>27658</v>
      </c>
      <c r="F211" s="248">
        <f t="shared" si="20"/>
        <v>33381</v>
      </c>
      <c r="G211" s="248"/>
      <c r="H211" s="248"/>
      <c r="I211" s="171"/>
    </row>
    <row r="212" spans="1:9" ht="20.100000000000001" customHeight="1">
      <c r="A212" s="22" t="s">
        <v>1126</v>
      </c>
      <c r="B212" s="248">
        <v>363071</v>
      </c>
      <c r="C212" s="248">
        <v>363071</v>
      </c>
      <c r="D212" s="248"/>
      <c r="E212" s="248"/>
      <c r="F212" s="248"/>
      <c r="G212" s="248"/>
      <c r="H212" s="248"/>
      <c r="I212" s="171"/>
    </row>
    <row r="213" spans="1:9" ht="20.100000000000001" customHeight="1">
      <c r="A213" s="22" t="s">
        <v>1127</v>
      </c>
      <c r="B213" s="248">
        <v>1194984</v>
      </c>
      <c r="C213" s="248">
        <v>1133945</v>
      </c>
      <c r="D213" s="248"/>
      <c r="E213" s="248">
        <v>27658</v>
      </c>
      <c r="F213" s="248">
        <v>33381</v>
      </c>
      <c r="G213" s="248"/>
      <c r="H213" s="248"/>
      <c r="I213" s="171"/>
    </row>
    <row r="214" spans="1:9" ht="20.100000000000001" customHeight="1">
      <c r="A214" s="22"/>
      <c r="B214" s="248"/>
      <c r="C214" s="248"/>
      <c r="D214" s="248"/>
      <c r="E214" s="248"/>
      <c r="F214" s="248"/>
      <c r="G214" s="248"/>
      <c r="H214" s="248"/>
      <c r="I214" s="171"/>
    </row>
    <row r="215" spans="1:9" ht="20.100000000000001" customHeight="1">
      <c r="A215" s="22"/>
      <c r="B215" s="248"/>
      <c r="C215" s="248"/>
      <c r="D215" s="248"/>
      <c r="E215" s="248"/>
      <c r="F215" s="248"/>
      <c r="G215" s="248"/>
      <c r="H215" s="248"/>
      <c r="I215" s="171"/>
    </row>
    <row r="216" spans="1:9" ht="20.100000000000001" customHeight="1">
      <c r="A216" s="22"/>
      <c r="B216" s="248"/>
      <c r="C216" s="248"/>
      <c r="D216" s="248"/>
      <c r="E216" s="248"/>
      <c r="F216" s="248"/>
      <c r="G216" s="248"/>
      <c r="H216" s="248"/>
      <c r="I216" s="171"/>
    </row>
    <row r="217" spans="1:9" ht="20.100000000000001" customHeight="1">
      <c r="A217" s="22"/>
      <c r="B217" s="248"/>
      <c r="C217" s="248"/>
      <c r="D217" s="248"/>
      <c r="E217" s="248"/>
      <c r="F217" s="248"/>
      <c r="G217" s="248"/>
      <c r="H217" s="248"/>
      <c r="I217" s="171"/>
    </row>
    <row r="218" spans="1:9" ht="20.100000000000001" customHeight="1">
      <c r="A218" s="245"/>
      <c r="B218" s="248"/>
      <c r="C218" s="248"/>
      <c r="D218" s="248"/>
      <c r="E218" s="248"/>
      <c r="F218" s="248"/>
      <c r="G218" s="248"/>
      <c r="H218" s="248"/>
      <c r="I218" s="171"/>
    </row>
    <row r="219" spans="1:9" ht="20.100000000000001" customHeight="1">
      <c r="A219" s="245"/>
      <c r="B219" s="248"/>
      <c r="C219" s="248"/>
      <c r="D219" s="248"/>
      <c r="E219" s="248"/>
      <c r="F219" s="248"/>
      <c r="G219" s="248"/>
      <c r="H219" s="248"/>
      <c r="I219" s="171"/>
    </row>
    <row r="220" spans="1:9" ht="20.100000000000001" customHeight="1">
      <c r="A220" s="245"/>
      <c r="B220" s="248"/>
      <c r="C220" s="248"/>
      <c r="D220" s="248"/>
      <c r="E220" s="248"/>
      <c r="F220" s="248"/>
      <c r="G220" s="248"/>
      <c r="H220" s="248"/>
      <c r="I220" s="171"/>
    </row>
    <row r="221" spans="1:9" ht="20.100000000000001" customHeight="1">
      <c r="A221" s="245"/>
      <c r="B221" s="248"/>
      <c r="C221" s="248"/>
      <c r="D221" s="248"/>
      <c r="E221" s="248"/>
      <c r="F221" s="248"/>
      <c r="G221" s="248"/>
      <c r="H221" s="248"/>
      <c r="I221" s="171"/>
    </row>
    <row r="222" spans="1:9" s="30" customFormat="1" ht="20.100000000000001" customHeight="1">
      <c r="A222" s="246" t="s">
        <v>1114</v>
      </c>
      <c r="B222" s="248">
        <f t="shared" ref="B222:F222" si="21">SUM(B6,B34,B37,B40,B52,B63,B74,B81,B103,B117,B133,B140,B149,B157,B165,B170,B174,B184,B188,B192,B198,B207,B208,B210,B211)</f>
        <v>42113243</v>
      </c>
      <c r="C222" s="248">
        <f t="shared" si="21"/>
        <v>39285540</v>
      </c>
      <c r="D222" s="248">
        <f t="shared" si="21"/>
        <v>694534</v>
      </c>
      <c r="E222" s="248">
        <f t="shared" si="21"/>
        <v>1030877</v>
      </c>
      <c r="F222" s="248">
        <f t="shared" si="21"/>
        <v>1102292</v>
      </c>
      <c r="G222" s="248"/>
      <c r="H222" s="248"/>
      <c r="I222" s="171"/>
    </row>
    <row r="224" spans="1:9">
      <c r="C224" s="247">
        <f>B222-42113243</f>
        <v>0</v>
      </c>
      <c r="E224" s="247"/>
      <c r="F224" s="247"/>
    </row>
  </sheetData>
  <mergeCells count="9">
    <mergeCell ref="A2:H2"/>
    <mergeCell ref="A4:A5"/>
    <mergeCell ref="B4:B5"/>
    <mergeCell ref="C4:C5"/>
    <mergeCell ref="D4:D5"/>
    <mergeCell ref="E4:E5"/>
    <mergeCell ref="F4:F5"/>
    <mergeCell ref="G4:G5"/>
    <mergeCell ref="H4:H5"/>
  </mergeCells>
  <phoneticPr fontId="2" type="noConversion"/>
  <printOptions horizontalCentered="1"/>
  <pageMargins left="0.47152777777777799" right="0.47152777777777799" top="0.47152777777777799" bottom="0.35416666666666702" header="0.118055555555556" footer="0.118055555555556"/>
  <pageSetup paperSize="9" scale="80" orientation="landscape"/>
</worksheet>
</file>

<file path=xl/worksheets/sheet7.xml><?xml version="1.0" encoding="utf-8"?>
<worksheet xmlns="http://schemas.openxmlformats.org/spreadsheetml/2006/main" xmlns:r="http://schemas.openxmlformats.org/officeDocument/2006/relationships">
  <sheetPr>
    <pageSetUpPr autoPageBreaks="0"/>
  </sheetPr>
  <dimension ref="A1:S37"/>
  <sheetViews>
    <sheetView showGridLines="0" workbookViewId="0">
      <pane xSplit="1" ySplit="4" topLeftCell="B23" activePane="bottomRight" state="frozen"/>
      <selection activeCell="C38" sqref="C38"/>
      <selection pane="topRight" activeCell="C38" sqref="C38"/>
      <selection pane="bottomLeft" activeCell="C38" sqref="C38"/>
      <selection pane="bottomRight" activeCell="B35" sqref="B35"/>
    </sheetView>
  </sheetViews>
  <sheetFormatPr defaultRowHeight="14.25"/>
  <cols>
    <col min="1" max="1" width="35.5" style="1" customWidth="1"/>
    <col min="2" max="4" width="14.5" style="1" bestFit="1" customWidth="1"/>
    <col min="5" max="5" width="12.75" style="1" customWidth="1"/>
    <col min="6" max="6" width="12.375" style="1" customWidth="1"/>
    <col min="7" max="7" width="12.625" style="1" customWidth="1"/>
    <col min="8" max="10" width="13.25" style="1" bestFit="1" customWidth="1"/>
    <col min="11" max="11" width="12" style="1" customWidth="1"/>
    <col min="12" max="12" width="12.75" style="1" bestFit="1" customWidth="1"/>
    <col min="13" max="13" width="12.25" style="1" customWidth="1"/>
    <col min="14" max="14" width="12.75" style="1" customWidth="1"/>
    <col min="15" max="15" width="12.375" style="1" customWidth="1"/>
    <col min="16" max="16" width="12.75" style="1" bestFit="1" customWidth="1"/>
    <col min="17" max="17" width="14.5" style="1" bestFit="1" customWidth="1"/>
    <col min="18" max="18" width="13.875" style="1" bestFit="1" customWidth="1"/>
    <col min="19" max="19" width="15" style="7" bestFit="1" customWidth="1"/>
    <col min="20" max="16384" width="9" style="1"/>
  </cols>
  <sheetData>
    <row r="1" spans="1:19">
      <c r="A1" s="9" t="s">
        <v>1128</v>
      </c>
    </row>
    <row r="2" spans="1:19" s="24" customFormat="1" ht="21" customHeight="1">
      <c r="A2" s="380" t="s">
        <v>1129</v>
      </c>
      <c r="B2" s="380"/>
      <c r="C2" s="380"/>
      <c r="D2" s="380"/>
      <c r="E2" s="380"/>
      <c r="F2" s="380"/>
      <c r="G2" s="380"/>
      <c r="H2" s="380"/>
      <c r="I2" s="380"/>
      <c r="J2" s="380"/>
      <c r="K2" s="380"/>
      <c r="L2" s="380"/>
      <c r="M2" s="380"/>
      <c r="N2" s="385"/>
      <c r="O2" s="385"/>
      <c r="P2" s="385"/>
      <c r="Q2" s="385"/>
      <c r="S2" s="172"/>
    </row>
    <row r="3" spans="1:19" s="24" customFormat="1" ht="20.25" customHeight="1">
      <c r="A3" s="25"/>
      <c r="C3" s="26"/>
      <c r="D3" s="26"/>
      <c r="E3" s="26"/>
      <c r="F3" s="26"/>
      <c r="G3" s="26"/>
      <c r="H3" s="26"/>
      <c r="Q3" s="27" t="s">
        <v>1130</v>
      </c>
      <c r="S3" s="172"/>
    </row>
    <row r="4" spans="1:19" s="30" customFormat="1" ht="69.75" customHeight="1">
      <c r="A4" s="28" t="s">
        <v>37</v>
      </c>
      <c r="B4" s="28" t="s">
        <v>1131</v>
      </c>
      <c r="C4" s="29" t="s">
        <v>1132</v>
      </c>
      <c r="D4" s="29" t="s">
        <v>1133</v>
      </c>
      <c r="E4" s="29" t="s">
        <v>1134</v>
      </c>
      <c r="F4" s="29" t="s">
        <v>1135</v>
      </c>
      <c r="G4" s="29" t="s">
        <v>1136</v>
      </c>
      <c r="H4" s="29" t="s">
        <v>1137</v>
      </c>
      <c r="I4" s="29" t="s">
        <v>1138</v>
      </c>
      <c r="J4" s="29" t="s">
        <v>1139</v>
      </c>
      <c r="K4" s="29" t="s">
        <v>1140</v>
      </c>
      <c r="L4" s="29" t="s">
        <v>1141</v>
      </c>
      <c r="M4" s="29" t="s">
        <v>1142</v>
      </c>
      <c r="N4" s="29" t="s">
        <v>1143</v>
      </c>
      <c r="O4" s="29" t="s">
        <v>1024</v>
      </c>
      <c r="P4" s="29" t="s">
        <v>1144</v>
      </c>
      <c r="Q4" s="29" t="s">
        <v>1145</v>
      </c>
      <c r="S4" s="173"/>
    </row>
    <row r="5" spans="1:19" s="24" customFormat="1" ht="20.100000000000001" customHeight="1">
      <c r="A5" s="20" t="s">
        <v>1146</v>
      </c>
      <c r="B5" s="31">
        <v>4146509</v>
      </c>
      <c r="C5" s="31">
        <v>2273559</v>
      </c>
      <c r="D5" s="31">
        <v>767330</v>
      </c>
      <c r="E5" s="31">
        <v>106870</v>
      </c>
      <c r="F5" s="31">
        <v>74482</v>
      </c>
      <c r="G5" s="31">
        <v>307689</v>
      </c>
      <c r="H5" s="31">
        <v>9236</v>
      </c>
      <c r="I5" s="31">
        <v>19752</v>
      </c>
      <c r="J5" s="31">
        <v>0</v>
      </c>
      <c r="K5" s="31">
        <v>552848</v>
      </c>
      <c r="L5" s="31">
        <v>0</v>
      </c>
      <c r="M5" s="31"/>
      <c r="N5" s="31"/>
      <c r="O5" s="31"/>
      <c r="P5" s="31">
        <v>0</v>
      </c>
      <c r="Q5" s="31">
        <v>34743</v>
      </c>
      <c r="R5" s="171"/>
      <c r="S5" s="176"/>
    </row>
    <row r="6" spans="1:19" s="24" customFormat="1" ht="20.100000000000001" customHeight="1">
      <c r="A6" s="20" t="s">
        <v>179</v>
      </c>
      <c r="B6" s="31">
        <v>188</v>
      </c>
      <c r="C6" s="31">
        <v>0</v>
      </c>
      <c r="D6" s="31">
        <v>0</v>
      </c>
      <c r="E6" s="31">
        <v>0</v>
      </c>
      <c r="F6" s="31">
        <v>0</v>
      </c>
      <c r="G6" s="31">
        <v>0</v>
      </c>
      <c r="H6" s="31">
        <v>0</v>
      </c>
      <c r="I6" s="31">
        <v>0</v>
      </c>
      <c r="J6" s="31">
        <v>0</v>
      </c>
      <c r="K6" s="31">
        <v>188</v>
      </c>
      <c r="L6" s="31">
        <v>0</v>
      </c>
      <c r="M6" s="31"/>
      <c r="N6" s="31"/>
      <c r="O6" s="31"/>
      <c r="P6" s="31">
        <v>0</v>
      </c>
      <c r="Q6" s="31">
        <v>0</v>
      </c>
      <c r="R6" s="171"/>
      <c r="S6" s="174"/>
    </row>
    <row r="7" spans="1:19" s="24" customFormat="1" ht="20.100000000000001" customHeight="1">
      <c r="A7" s="20" t="s">
        <v>183</v>
      </c>
      <c r="B7" s="31">
        <v>36773</v>
      </c>
      <c r="C7" s="31">
        <v>1603</v>
      </c>
      <c r="D7" s="31">
        <v>12186</v>
      </c>
      <c r="E7" s="31">
        <v>9051</v>
      </c>
      <c r="F7" s="31">
        <v>1085</v>
      </c>
      <c r="G7" s="31">
        <v>355</v>
      </c>
      <c r="H7" s="31">
        <v>0</v>
      </c>
      <c r="I7" s="31">
        <v>0</v>
      </c>
      <c r="J7" s="31">
        <v>0</v>
      </c>
      <c r="K7" s="31">
        <v>1974</v>
      </c>
      <c r="L7" s="31">
        <v>0</v>
      </c>
      <c r="M7" s="31"/>
      <c r="N7" s="31"/>
      <c r="O7" s="31"/>
      <c r="P7" s="31">
        <v>0</v>
      </c>
      <c r="Q7" s="31">
        <v>10519</v>
      </c>
      <c r="R7" s="171"/>
      <c r="S7" s="174"/>
    </row>
    <row r="8" spans="1:19" s="24" customFormat="1" ht="20.100000000000001" customHeight="1">
      <c r="A8" s="20" t="s">
        <v>195</v>
      </c>
      <c r="B8" s="31">
        <v>3925714</v>
      </c>
      <c r="C8" s="31">
        <v>1990166</v>
      </c>
      <c r="D8" s="31">
        <v>758377</v>
      </c>
      <c r="E8" s="31">
        <v>243731</v>
      </c>
      <c r="F8" s="31">
        <v>96115</v>
      </c>
      <c r="G8" s="31">
        <v>184591</v>
      </c>
      <c r="H8" s="31">
        <v>29195</v>
      </c>
      <c r="I8" s="31">
        <v>0</v>
      </c>
      <c r="J8" s="31">
        <v>0</v>
      </c>
      <c r="K8" s="31">
        <v>358246</v>
      </c>
      <c r="L8" s="31">
        <v>0</v>
      </c>
      <c r="M8" s="31"/>
      <c r="N8" s="31"/>
      <c r="O8" s="31"/>
      <c r="P8" s="31">
        <v>0</v>
      </c>
      <c r="Q8" s="31">
        <v>265293</v>
      </c>
      <c r="R8" s="171"/>
      <c r="S8" s="174"/>
    </row>
    <row r="9" spans="1:19" s="24" customFormat="1" ht="20.100000000000001" customHeight="1">
      <c r="A9" s="20" t="s">
        <v>247</v>
      </c>
      <c r="B9" s="31">
        <v>7509324</v>
      </c>
      <c r="C9" s="31">
        <v>1938614</v>
      </c>
      <c r="D9" s="31">
        <v>677298</v>
      </c>
      <c r="E9" s="31">
        <v>237585</v>
      </c>
      <c r="F9" s="31">
        <v>704222</v>
      </c>
      <c r="G9" s="31">
        <v>3003609</v>
      </c>
      <c r="H9" s="31">
        <v>168602</v>
      </c>
      <c r="I9" s="31">
        <v>22556</v>
      </c>
      <c r="J9" s="31">
        <v>0</v>
      </c>
      <c r="K9" s="31">
        <v>685200</v>
      </c>
      <c r="L9" s="31">
        <v>0</v>
      </c>
      <c r="M9" s="31"/>
      <c r="N9" s="31"/>
      <c r="O9" s="31"/>
      <c r="P9" s="31">
        <v>34882</v>
      </c>
      <c r="Q9" s="31">
        <v>36756</v>
      </c>
      <c r="R9" s="171"/>
      <c r="S9" s="174"/>
    </row>
    <row r="10" spans="1:19" s="24" customFormat="1" ht="20.100000000000001" customHeight="1">
      <c r="A10" s="20" t="s">
        <v>297</v>
      </c>
      <c r="B10" s="31">
        <v>317241</v>
      </c>
      <c r="C10" s="31">
        <v>88388</v>
      </c>
      <c r="D10" s="31">
        <v>60613</v>
      </c>
      <c r="E10" s="31">
        <v>95979</v>
      </c>
      <c r="F10" s="31">
        <v>6792</v>
      </c>
      <c r="G10" s="31">
        <v>21147</v>
      </c>
      <c r="H10" s="31">
        <v>5348</v>
      </c>
      <c r="I10" s="31">
        <v>27218</v>
      </c>
      <c r="J10" s="31">
        <v>5586</v>
      </c>
      <c r="K10" s="31">
        <v>3945</v>
      </c>
      <c r="L10" s="31">
        <v>0</v>
      </c>
      <c r="M10" s="31"/>
      <c r="N10" s="31"/>
      <c r="O10" s="31"/>
      <c r="P10" s="31">
        <v>0</v>
      </c>
      <c r="Q10" s="31">
        <v>2225</v>
      </c>
      <c r="R10" s="171"/>
      <c r="S10" s="174"/>
    </row>
    <row r="11" spans="1:19" s="24" customFormat="1" ht="20.100000000000001" customHeight="1">
      <c r="A11" s="20" t="s">
        <v>344</v>
      </c>
      <c r="B11" s="31">
        <v>709951</v>
      </c>
      <c r="C11" s="31">
        <v>159083</v>
      </c>
      <c r="D11" s="31">
        <v>78927</v>
      </c>
      <c r="E11" s="31">
        <v>65117</v>
      </c>
      <c r="F11" s="31">
        <v>47064</v>
      </c>
      <c r="G11" s="31">
        <v>188844</v>
      </c>
      <c r="H11" s="31">
        <v>26355</v>
      </c>
      <c r="I11" s="31">
        <v>45953</v>
      </c>
      <c r="J11" s="31">
        <v>21396</v>
      </c>
      <c r="K11" s="31">
        <v>48345</v>
      </c>
      <c r="L11" s="31"/>
      <c r="M11" s="31"/>
      <c r="N11" s="31"/>
      <c r="O11" s="31"/>
      <c r="P11" s="31">
        <v>0</v>
      </c>
      <c r="Q11" s="31">
        <v>28867</v>
      </c>
      <c r="R11" s="171"/>
      <c r="S11" s="174"/>
    </row>
    <row r="12" spans="1:19" s="24" customFormat="1" ht="20.100000000000001" customHeight="1">
      <c r="A12" s="20" t="s">
        <v>387</v>
      </c>
      <c r="B12" s="31">
        <v>5542805</v>
      </c>
      <c r="C12" s="31">
        <v>1138115</v>
      </c>
      <c r="D12" s="31">
        <v>544367</v>
      </c>
      <c r="E12" s="31">
        <v>35655</v>
      </c>
      <c r="F12" s="31">
        <v>11596</v>
      </c>
      <c r="G12" s="31">
        <v>538629</v>
      </c>
      <c r="H12" s="31">
        <v>23521</v>
      </c>
      <c r="I12" s="31">
        <v>9368</v>
      </c>
      <c r="J12" s="31">
        <v>0</v>
      </c>
      <c r="K12" s="31">
        <v>2601220</v>
      </c>
      <c r="L12" s="31">
        <v>545451</v>
      </c>
      <c r="M12" s="31"/>
      <c r="N12" s="31"/>
      <c r="O12" s="31"/>
      <c r="P12" s="31">
        <v>72000</v>
      </c>
      <c r="Q12" s="31">
        <v>22883</v>
      </c>
      <c r="R12" s="171"/>
      <c r="S12" s="174"/>
    </row>
    <row r="13" spans="1:19" s="24" customFormat="1" ht="20.100000000000001" customHeight="1">
      <c r="A13" s="20" t="s">
        <v>490</v>
      </c>
      <c r="B13" s="31">
        <v>2865815</v>
      </c>
      <c r="C13" s="31">
        <v>556551</v>
      </c>
      <c r="D13" s="31">
        <v>197192</v>
      </c>
      <c r="E13" s="31">
        <v>41436</v>
      </c>
      <c r="F13" s="31">
        <v>33144</v>
      </c>
      <c r="G13" s="31">
        <v>809893</v>
      </c>
      <c r="H13" s="31">
        <v>301063</v>
      </c>
      <c r="I13" s="31">
        <v>0</v>
      </c>
      <c r="J13" s="31">
        <v>0</v>
      </c>
      <c r="K13" s="31">
        <v>758357</v>
      </c>
      <c r="L13" s="31">
        <v>148129</v>
      </c>
      <c r="M13" s="31"/>
      <c r="N13" s="31"/>
      <c r="O13" s="31"/>
      <c r="P13" s="31">
        <v>0</v>
      </c>
      <c r="Q13" s="31">
        <v>20050</v>
      </c>
      <c r="R13" s="171"/>
      <c r="S13" s="174"/>
    </row>
    <row r="14" spans="1:19" s="24" customFormat="1" ht="20.100000000000001" customHeight="1">
      <c r="A14" s="20" t="s">
        <v>554</v>
      </c>
      <c r="B14" s="31">
        <v>542541</v>
      </c>
      <c r="C14" s="31">
        <v>50727</v>
      </c>
      <c r="D14" s="31">
        <v>51185</v>
      </c>
      <c r="E14" s="31">
        <v>89431</v>
      </c>
      <c r="F14" s="31">
        <v>96788</v>
      </c>
      <c r="G14" s="31">
        <v>43688</v>
      </c>
      <c r="H14" s="31">
        <v>33749</v>
      </c>
      <c r="I14" s="31">
        <v>93301</v>
      </c>
      <c r="J14" s="31">
        <v>0</v>
      </c>
      <c r="K14" s="31">
        <v>35888</v>
      </c>
      <c r="L14" s="31">
        <v>0</v>
      </c>
      <c r="M14" s="31"/>
      <c r="N14" s="31"/>
      <c r="O14" s="31"/>
      <c r="P14" s="31">
        <v>0</v>
      </c>
      <c r="Q14" s="31">
        <v>47784</v>
      </c>
      <c r="R14" s="171"/>
      <c r="S14" s="174"/>
    </row>
    <row r="15" spans="1:19" s="24" customFormat="1" ht="20.100000000000001" customHeight="1">
      <c r="A15" s="20" t="s">
        <v>619</v>
      </c>
      <c r="B15" s="31">
        <v>2630845</v>
      </c>
      <c r="C15" s="31">
        <v>230613</v>
      </c>
      <c r="D15" s="31">
        <v>286399</v>
      </c>
      <c r="E15" s="31">
        <v>751897</v>
      </c>
      <c r="F15" s="31">
        <v>426402</v>
      </c>
      <c r="G15" s="31">
        <v>213025</v>
      </c>
      <c r="H15" s="31">
        <v>79997</v>
      </c>
      <c r="I15" s="31">
        <v>194922</v>
      </c>
      <c r="J15" s="31">
        <v>40040</v>
      </c>
      <c r="K15" s="31">
        <v>44978</v>
      </c>
      <c r="L15" s="31">
        <v>0</v>
      </c>
      <c r="M15" s="31"/>
      <c r="N15" s="31"/>
      <c r="O15" s="31"/>
      <c r="P15" s="31">
        <v>250000</v>
      </c>
      <c r="Q15" s="31">
        <v>112572</v>
      </c>
      <c r="R15" s="171"/>
      <c r="S15" s="174"/>
    </row>
    <row r="16" spans="1:19" s="24" customFormat="1" ht="20.100000000000001" customHeight="1">
      <c r="A16" s="20" t="s">
        <v>635</v>
      </c>
      <c r="B16" s="31">
        <v>5762099</v>
      </c>
      <c r="C16" s="31">
        <v>451780</v>
      </c>
      <c r="D16" s="31">
        <v>370177</v>
      </c>
      <c r="E16" s="31">
        <v>1756454</v>
      </c>
      <c r="F16" s="31">
        <v>936546</v>
      </c>
      <c r="G16" s="31">
        <v>409367</v>
      </c>
      <c r="H16" s="31">
        <v>97882</v>
      </c>
      <c r="I16" s="31">
        <v>72329</v>
      </c>
      <c r="J16" s="31">
        <v>8921</v>
      </c>
      <c r="K16" s="31">
        <v>1251405</v>
      </c>
      <c r="L16" s="31">
        <v>0</v>
      </c>
      <c r="M16" s="31"/>
      <c r="N16" s="31"/>
      <c r="O16" s="31"/>
      <c r="P16" s="31">
        <v>45364</v>
      </c>
      <c r="Q16" s="31">
        <v>361874</v>
      </c>
      <c r="R16" s="171"/>
      <c r="S16" s="174"/>
    </row>
    <row r="17" spans="1:19" s="24" customFormat="1" ht="20.100000000000001" customHeight="1">
      <c r="A17" s="20" t="s">
        <v>731</v>
      </c>
      <c r="B17" s="31">
        <v>2263215</v>
      </c>
      <c r="C17" s="31">
        <v>224812</v>
      </c>
      <c r="D17" s="31">
        <v>80896</v>
      </c>
      <c r="E17" s="31">
        <v>878245</v>
      </c>
      <c r="F17" s="31">
        <v>267066</v>
      </c>
      <c r="G17" s="31">
        <v>10319</v>
      </c>
      <c r="H17" s="31">
        <v>107952</v>
      </c>
      <c r="I17" s="31">
        <v>208667</v>
      </c>
      <c r="J17" s="31">
        <v>1</v>
      </c>
      <c r="K17" s="31">
        <v>85513</v>
      </c>
      <c r="L17" s="31">
        <v>0</v>
      </c>
      <c r="M17" s="31"/>
      <c r="N17" s="31"/>
      <c r="O17" s="31"/>
      <c r="P17" s="31">
        <v>0</v>
      </c>
      <c r="Q17" s="31">
        <v>399744</v>
      </c>
      <c r="R17" s="171"/>
      <c r="S17" s="174"/>
    </row>
    <row r="18" spans="1:19" s="24" customFormat="1" ht="20.100000000000001" customHeight="1">
      <c r="A18" s="32" t="s">
        <v>1147</v>
      </c>
      <c r="B18" s="31">
        <v>705547</v>
      </c>
      <c r="C18" s="31">
        <v>53052</v>
      </c>
      <c r="D18" s="31">
        <v>122974</v>
      </c>
      <c r="E18" s="31">
        <v>29857</v>
      </c>
      <c r="F18" s="31">
        <v>31308</v>
      </c>
      <c r="G18" s="31">
        <v>13311</v>
      </c>
      <c r="H18" s="31">
        <v>11683</v>
      </c>
      <c r="I18" s="31">
        <v>158507</v>
      </c>
      <c r="J18" s="31">
        <v>254133</v>
      </c>
      <c r="K18" s="31">
        <v>15961</v>
      </c>
      <c r="L18" s="31">
        <v>0</v>
      </c>
      <c r="M18" s="31"/>
      <c r="N18" s="31"/>
      <c r="O18" s="31"/>
      <c r="P18" s="31">
        <v>0</v>
      </c>
      <c r="Q18" s="31">
        <v>14761</v>
      </c>
      <c r="R18" s="171"/>
      <c r="S18" s="174"/>
    </row>
    <row r="19" spans="1:19" s="24" customFormat="1" ht="20.100000000000001" customHeight="1">
      <c r="A19" s="32" t="s">
        <v>829</v>
      </c>
      <c r="B19" s="31">
        <v>219550</v>
      </c>
      <c r="C19" s="31">
        <v>41028</v>
      </c>
      <c r="D19" s="31">
        <v>24148</v>
      </c>
      <c r="E19" s="31">
        <v>24742</v>
      </c>
      <c r="F19" s="31">
        <v>13675</v>
      </c>
      <c r="G19" s="31">
        <v>24002</v>
      </c>
      <c r="H19" s="31">
        <v>0</v>
      </c>
      <c r="I19" s="31">
        <v>21183</v>
      </c>
      <c r="J19" s="31">
        <v>0</v>
      </c>
      <c r="K19" s="31">
        <v>17403</v>
      </c>
      <c r="L19" s="31">
        <v>0</v>
      </c>
      <c r="M19" s="31"/>
      <c r="N19" s="31"/>
      <c r="O19" s="31"/>
      <c r="P19" s="31">
        <v>0</v>
      </c>
      <c r="Q19" s="31">
        <v>53369</v>
      </c>
      <c r="R19" s="171"/>
      <c r="S19" s="174"/>
    </row>
    <row r="20" spans="1:19" s="24" customFormat="1" ht="20.100000000000001" customHeight="1">
      <c r="A20" s="21" t="s">
        <v>842</v>
      </c>
      <c r="B20" s="31">
        <v>13626</v>
      </c>
      <c r="C20" s="31">
        <v>0</v>
      </c>
      <c r="D20" s="31">
        <v>10276</v>
      </c>
      <c r="E20" s="31">
        <v>0</v>
      </c>
      <c r="F20" s="31">
        <v>0</v>
      </c>
      <c r="G20" s="31">
        <v>0</v>
      </c>
      <c r="H20" s="31">
        <v>0</v>
      </c>
      <c r="I20" s="31">
        <v>2330</v>
      </c>
      <c r="J20" s="31">
        <v>0</v>
      </c>
      <c r="K20" s="31">
        <v>1020</v>
      </c>
      <c r="L20" s="31">
        <v>0</v>
      </c>
      <c r="M20" s="31"/>
      <c r="N20" s="31"/>
      <c r="O20" s="31"/>
      <c r="P20" s="31">
        <v>0</v>
      </c>
      <c r="Q20" s="31">
        <v>0</v>
      </c>
      <c r="R20" s="171"/>
      <c r="S20" s="174"/>
    </row>
    <row r="21" spans="1:19" s="24" customFormat="1" ht="20.100000000000001" customHeight="1">
      <c r="A21" s="32" t="s">
        <v>853</v>
      </c>
      <c r="B21" s="31">
        <v>0</v>
      </c>
      <c r="C21" s="31">
        <v>0</v>
      </c>
      <c r="D21" s="31">
        <v>0</v>
      </c>
      <c r="E21" s="31">
        <v>0</v>
      </c>
      <c r="F21" s="31">
        <v>0</v>
      </c>
      <c r="G21" s="31">
        <v>0</v>
      </c>
      <c r="H21" s="31">
        <v>0</v>
      </c>
      <c r="I21" s="31">
        <v>0</v>
      </c>
      <c r="J21" s="31">
        <v>0</v>
      </c>
      <c r="K21" s="31">
        <v>0</v>
      </c>
      <c r="L21" s="31">
        <v>0</v>
      </c>
      <c r="M21" s="31"/>
      <c r="N21" s="31"/>
      <c r="O21" s="31"/>
      <c r="P21" s="31">
        <v>0</v>
      </c>
      <c r="Q21" s="31">
        <v>0</v>
      </c>
      <c r="R21" s="171"/>
      <c r="S21" s="174"/>
    </row>
    <row r="22" spans="1:19" s="24" customFormat="1" ht="20.100000000000001" customHeight="1">
      <c r="A22" s="32" t="s">
        <v>863</v>
      </c>
      <c r="B22" s="31">
        <v>279132</v>
      </c>
      <c r="C22" s="31">
        <v>73536</v>
      </c>
      <c r="D22" s="31">
        <v>29727</v>
      </c>
      <c r="E22" s="31">
        <v>52722</v>
      </c>
      <c r="F22" s="31">
        <v>37468</v>
      </c>
      <c r="G22" s="31">
        <v>27275</v>
      </c>
      <c r="H22" s="31">
        <v>5333</v>
      </c>
      <c r="I22" s="31">
        <v>0</v>
      </c>
      <c r="J22" s="31">
        <v>0</v>
      </c>
      <c r="K22" s="31">
        <v>35244</v>
      </c>
      <c r="L22" s="31">
        <v>0</v>
      </c>
      <c r="M22" s="31"/>
      <c r="N22" s="31"/>
      <c r="O22" s="31"/>
      <c r="P22" s="31">
        <v>0</v>
      </c>
      <c r="Q22" s="31">
        <v>17827</v>
      </c>
      <c r="R22" s="171"/>
      <c r="S22" s="174"/>
    </row>
    <row r="23" spans="1:19" s="24" customFormat="1" ht="20.100000000000001" customHeight="1">
      <c r="A23" s="32" t="s">
        <v>900</v>
      </c>
      <c r="B23" s="31">
        <v>1059188</v>
      </c>
      <c r="C23" s="31">
        <v>233374</v>
      </c>
      <c r="D23" s="31">
        <v>36333</v>
      </c>
      <c r="E23" s="31">
        <v>336825</v>
      </c>
      <c r="F23" s="31">
        <v>185228</v>
      </c>
      <c r="G23" s="31">
        <v>97646</v>
      </c>
      <c r="H23" s="31">
        <v>9239</v>
      </c>
      <c r="I23" s="31">
        <v>57</v>
      </c>
      <c r="J23" s="31">
        <v>52</v>
      </c>
      <c r="K23" s="31">
        <v>84106</v>
      </c>
      <c r="L23" s="31">
        <v>0</v>
      </c>
      <c r="M23" s="31"/>
      <c r="N23" s="31"/>
      <c r="O23" s="31"/>
      <c r="P23" s="31">
        <v>45974</v>
      </c>
      <c r="Q23" s="31">
        <v>30354</v>
      </c>
      <c r="R23" s="171"/>
      <c r="S23" s="174"/>
    </row>
    <row r="24" spans="1:19" s="24" customFormat="1" ht="20.100000000000001" customHeight="1">
      <c r="A24" s="32" t="s">
        <v>920</v>
      </c>
      <c r="B24" s="31">
        <v>89127</v>
      </c>
      <c r="C24" s="31">
        <v>45160</v>
      </c>
      <c r="D24" s="31">
        <v>1139</v>
      </c>
      <c r="E24" s="31">
        <v>1312</v>
      </c>
      <c r="F24" s="31">
        <v>1527</v>
      </c>
      <c r="G24" s="31">
        <v>13496</v>
      </c>
      <c r="H24" s="31">
        <v>1120</v>
      </c>
      <c r="I24" s="31">
        <v>7881</v>
      </c>
      <c r="J24" s="31">
        <v>0</v>
      </c>
      <c r="K24" s="31">
        <v>15361</v>
      </c>
      <c r="L24" s="31">
        <v>0</v>
      </c>
      <c r="M24" s="31"/>
      <c r="N24" s="31"/>
      <c r="O24" s="31"/>
      <c r="P24" s="31">
        <v>0</v>
      </c>
      <c r="Q24" s="31">
        <v>2131</v>
      </c>
      <c r="R24" s="171"/>
      <c r="S24" s="174"/>
    </row>
    <row r="25" spans="1:19" s="24" customFormat="1" ht="20.100000000000001" customHeight="1">
      <c r="A25" s="32" t="s">
        <v>965</v>
      </c>
      <c r="B25" s="31">
        <v>149307</v>
      </c>
      <c r="C25" s="31">
        <v>35485</v>
      </c>
      <c r="D25" s="31">
        <v>35247</v>
      </c>
      <c r="E25" s="31">
        <v>7463</v>
      </c>
      <c r="F25" s="31">
        <v>31268</v>
      </c>
      <c r="G25" s="31">
        <v>8368</v>
      </c>
      <c r="H25" s="31">
        <v>678</v>
      </c>
      <c r="I25" s="31">
        <v>286</v>
      </c>
      <c r="J25" s="31">
        <v>0</v>
      </c>
      <c r="K25" s="31">
        <v>28077</v>
      </c>
      <c r="L25" s="31">
        <v>0</v>
      </c>
      <c r="M25" s="31"/>
      <c r="N25" s="31"/>
      <c r="O25" s="31"/>
      <c r="P25" s="31">
        <v>0</v>
      </c>
      <c r="Q25" s="31">
        <v>2435</v>
      </c>
      <c r="R25" s="171"/>
      <c r="S25" s="174"/>
    </row>
    <row r="26" spans="1:19" s="24" customFormat="1" ht="20.100000000000001" customHeight="1">
      <c r="A26" s="21" t="s">
        <v>1121</v>
      </c>
      <c r="B26" s="31">
        <v>390225</v>
      </c>
      <c r="C26" s="31">
        <v>0</v>
      </c>
      <c r="D26" s="31"/>
      <c r="E26" s="31"/>
      <c r="F26" s="31">
        <v>0</v>
      </c>
      <c r="G26" s="31">
        <v>0</v>
      </c>
      <c r="H26" s="31">
        <v>0</v>
      </c>
      <c r="I26" s="31">
        <v>0</v>
      </c>
      <c r="J26" s="31">
        <v>0</v>
      </c>
      <c r="K26" s="31">
        <v>0</v>
      </c>
      <c r="L26" s="31">
        <v>0</v>
      </c>
      <c r="M26" s="31"/>
      <c r="N26" s="31"/>
      <c r="O26" s="31"/>
      <c r="P26" s="31">
        <v>390225</v>
      </c>
      <c r="Q26" s="31"/>
      <c r="R26" s="171"/>
      <c r="S26" s="174"/>
    </row>
    <row r="27" spans="1:19" s="24" customFormat="1" ht="20.100000000000001" customHeight="1">
      <c r="A27" s="32" t="s">
        <v>1122</v>
      </c>
      <c r="B27" s="31">
        <v>1364688</v>
      </c>
      <c r="C27" s="31"/>
      <c r="D27" s="31"/>
      <c r="E27" s="31"/>
      <c r="F27" s="31"/>
      <c r="G27" s="31"/>
      <c r="H27" s="31"/>
      <c r="I27" s="31"/>
      <c r="J27" s="31">
        <v>0</v>
      </c>
      <c r="K27" s="31"/>
      <c r="L27" s="31">
        <v>0</v>
      </c>
      <c r="M27" s="31">
        <v>1364688</v>
      </c>
      <c r="N27" s="31"/>
      <c r="O27" s="31"/>
      <c r="P27" s="31"/>
      <c r="Q27" s="31"/>
      <c r="R27" s="171"/>
      <c r="S27" s="174"/>
    </row>
    <row r="28" spans="1:19" s="24" customFormat="1" ht="20.100000000000001" customHeight="1">
      <c r="A28" s="32" t="s">
        <v>1124</v>
      </c>
      <c r="B28" s="31">
        <v>31778</v>
      </c>
      <c r="C28" s="31">
        <v>0</v>
      </c>
      <c r="D28" s="31"/>
      <c r="E28" s="31"/>
      <c r="F28" s="31"/>
      <c r="G28" s="31"/>
      <c r="H28" s="31"/>
      <c r="I28" s="31"/>
      <c r="J28" s="31"/>
      <c r="K28" s="31"/>
      <c r="L28" s="31"/>
      <c r="M28" s="31">
        <v>31778</v>
      </c>
      <c r="N28" s="31"/>
      <c r="O28" s="31"/>
      <c r="P28" s="31"/>
      <c r="Q28" s="31"/>
      <c r="R28" s="171"/>
      <c r="S28" s="174"/>
    </row>
    <row r="29" spans="1:19" s="24" customFormat="1" ht="20.100000000000001" customHeight="1">
      <c r="A29" s="20" t="s">
        <v>1125</v>
      </c>
      <c r="B29" s="31">
        <v>1558055</v>
      </c>
      <c r="C29" s="31">
        <v>128702</v>
      </c>
      <c r="D29" s="31">
        <v>20025</v>
      </c>
      <c r="E29" s="31">
        <v>15884</v>
      </c>
      <c r="F29" s="31">
        <v>3611</v>
      </c>
      <c r="G29" s="31">
        <v>15321</v>
      </c>
      <c r="H29" s="31">
        <v>35</v>
      </c>
      <c r="I29" s="31">
        <v>5000</v>
      </c>
      <c r="J29" s="31">
        <v>0</v>
      </c>
      <c r="K29" s="31">
        <v>23881</v>
      </c>
      <c r="L29" s="31"/>
      <c r="M29" s="31"/>
      <c r="N29" s="31"/>
      <c r="O29" s="31">
        <v>0</v>
      </c>
      <c r="P29" s="31">
        <v>94100</v>
      </c>
      <c r="Q29" s="31">
        <v>1251496</v>
      </c>
      <c r="R29" s="171"/>
      <c r="S29" s="174"/>
    </row>
    <row r="30" spans="1:19" s="24" customFormat="1" ht="20.100000000000001" customHeight="1">
      <c r="A30" s="20" t="s">
        <v>1024</v>
      </c>
      <c r="B30" s="31">
        <f>SUM(C30:Q30)</f>
        <v>2454739</v>
      </c>
      <c r="C30" s="31"/>
      <c r="D30" s="31"/>
      <c r="E30" s="31"/>
      <c r="F30" s="31"/>
      <c r="G30" s="31"/>
      <c r="H30" s="31"/>
      <c r="I30" s="31"/>
      <c r="J30" s="31"/>
      <c r="K30" s="31"/>
      <c r="L30" s="31"/>
      <c r="M30" s="31"/>
      <c r="N30" s="31">
        <v>1351728</v>
      </c>
      <c r="O30" s="31">
        <v>1103011</v>
      </c>
      <c r="P30" s="31"/>
      <c r="Q30" s="31"/>
      <c r="R30" s="171"/>
      <c r="S30" s="174"/>
    </row>
    <row r="31" spans="1:19" s="34" customFormat="1" ht="20.100000000000001" customHeight="1">
      <c r="A31" s="33" t="s">
        <v>1111</v>
      </c>
      <c r="B31" s="31">
        <f>SUM(C31:Q31)</f>
        <v>44567982</v>
      </c>
      <c r="C31" s="31">
        <f>SUM(C5:C30)</f>
        <v>9714348</v>
      </c>
      <c r="D31" s="31">
        <f t="shared" ref="D31:Q31" si="0">SUM(D5:D30)</f>
        <v>4164816</v>
      </c>
      <c r="E31" s="31">
        <f t="shared" si="0"/>
        <v>4780256</v>
      </c>
      <c r="F31" s="31">
        <f t="shared" si="0"/>
        <v>3005387</v>
      </c>
      <c r="G31" s="31">
        <f t="shared" si="0"/>
        <v>5930575</v>
      </c>
      <c r="H31" s="31">
        <f t="shared" si="0"/>
        <v>910988</v>
      </c>
      <c r="I31" s="31">
        <f t="shared" si="0"/>
        <v>889310</v>
      </c>
      <c r="J31" s="31">
        <f t="shared" si="0"/>
        <v>330129</v>
      </c>
      <c r="K31" s="31">
        <f t="shared" si="0"/>
        <v>6649160</v>
      </c>
      <c r="L31" s="31">
        <f t="shared" si="0"/>
        <v>693580</v>
      </c>
      <c r="M31" s="31">
        <f t="shared" si="0"/>
        <v>1396466</v>
      </c>
      <c r="N31" s="31">
        <f t="shared" si="0"/>
        <v>1351728</v>
      </c>
      <c r="O31" s="31">
        <f t="shared" si="0"/>
        <v>1103011</v>
      </c>
      <c r="P31" s="31">
        <f t="shared" si="0"/>
        <v>932545</v>
      </c>
      <c r="Q31" s="31">
        <f t="shared" si="0"/>
        <v>2715683</v>
      </c>
      <c r="R31" s="171"/>
      <c r="S31" s="174"/>
    </row>
    <row r="32" spans="1:19">
      <c r="B32" s="159"/>
    </row>
    <row r="33" spans="3:17">
      <c r="C33" s="159"/>
      <c r="D33" s="159"/>
      <c r="E33" s="159"/>
      <c r="F33" s="159"/>
      <c r="G33" s="159"/>
      <c r="H33" s="159"/>
      <c r="I33" s="159"/>
      <c r="J33" s="159"/>
      <c r="K33" s="159"/>
      <c r="L33" s="159"/>
      <c r="M33" s="159"/>
      <c r="N33" s="159"/>
      <c r="O33" s="159"/>
      <c r="P33" s="159"/>
      <c r="Q33" s="159"/>
    </row>
    <row r="34" spans="3:17" s="7" customFormat="1">
      <c r="C34" s="175"/>
      <c r="D34" s="175"/>
      <c r="E34" s="175"/>
      <c r="F34" s="175"/>
      <c r="G34" s="175"/>
      <c r="H34" s="175"/>
      <c r="I34" s="175"/>
      <c r="J34" s="175"/>
      <c r="K34" s="175"/>
      <c r="L34" s="175"/>
      <c r="M34" s="175"/>
      <c r="N34" s="175"/>
      <c r="O34" s="175"/>
      <c r="P34" s="175"/>
      <c r="Q34" s="175"/>
    </row>
    <row r="35" spans="3:17">
      <c r="Q35" s="159"/>
    </row>
    <row r="37" spans="3:17">
      <c r="Q37" s="159"/>
    </row>
  </sheetData>
  <dataConsolidate/>
  <mergeCells count="1">
    <mergeCell ref="A2:Q2"/>
  </mergeCells>
  <phoneticPr fontId="2" type="noConversion"/>
  <printOptions horizontalCentered="1"/>
  <pageMargins left="0.47152777777777799" right="0.47152777777777799" top="0.27500000000000002" bottom="0.15625" header="0.118055555555556" footer="0.118055555555556"/>
  <pageSetup paperSize="9" scale="80" orientation="landscape"/>
</worksheet>
</file>

<file path=xl/worksheets/sheet8.xml><?xml version="1.0" encoding="utf-8"?>
<worksheet xmlns="http://schemas.openxmlformats.org/spreadsheetml/2006/main" xmlns:r="http://schemas.openxmlformats.org/officeDocument/2006/relationships">
  <sheetPr>
    <pageSetUpPr autoPageBreaks="0"/>
  </sheetPr>
  <dimension ref="A1:AB152"/>
  <sheetViews>
    <sheetView showGridLines="0" showZeros="0" workbookViewId="0">
      <selection activeCell="A12" sqref="A12:A21"/>
    </sheetView>
  </sheetViews>
  <sheetFormatPr defaultColWidth="5.75" defaultRowHeight="14.25"/>
  <cols>
    <col min="1" max="1" width="21.25" style="104" customWidth="1"/>
    <col min="2" max="2" width="12.75" style="104" customWidth="1"/>
    <col min="3" max="3" width="11.25" style="104" bestFit="1" customWidth="1"/>
    <col min="4" max="4" width="10" style="104" customWidth="1"/>
    <col min="5" max="5" width="10.5" style="104" customWidth="1"/>
    <col min="6" max="6" width="8" style="104" customWidth="1"/>
    <col min="7" max="8" width="9.5" style="104" bestFit="1" customWidth="1"/>
    <col min="9" max="19" width="8" style="104" customWidth="1"/>
    <col min="20" max="20" width="10.25" style="104" customWidth="1"/>
    <col min="21" max="21" width="10.75" style="104" customWidth="1"/>
    <col min="22" max="23" width="9.5" style="104" bestFit="1" customWidth="1"/>
    <col min="24" max="24" width="8.5" style="104" bestFit="1" customWidth="1"/>
    <col min="25" max="26" width="9.5" style="104" bestFit="1" customWidth="1"/>
    <col min="27" max="27" width="8" style="105" customWidth="1"/>
    <col min="28" max="28" width="8" style="104" customWidth="1"/>
    <col min="29" max="16384" width="5.75" style="104"/>
  </cols>
  <sheetData>
    <row r="1" spans="1:28">
      <c r="A1" s="9" t="s">
        <v>1397</v>
      </c>
    </row>
    <row r="2" spans="1:28" s="106" customFormat="1" ht="33.950000000000003" customHeight="1">
      <c r="A2" s="380" t="s">
        <v>1398</v>
      </c>
      <c r="B2" s="380" t="s">
        <v>1399</v>
      </c>
      <c r="C2" s="380"/>
      <c r="D2" s="380"/>
      <c r="E2" s="380"/>
      <c r="F2" s="380"/>
      <c r="G2" s="380"/>
      <c r="H2" s="380"/>
      <c r="I2" s="380"/>
      <c r="J2" s="380"/>
      <c r="K2" s="380"/>
      <c r="L2" s="380"/>
      <c r="M2" s="380"/>
      <c r="N2" s="380"/>
      <c r="O2" s="380"/>
      <c r="P2" s="380"/>
      <c r="Q2" s="380"/>
      <c r="R2" s="380"/>
      <c r="S2" s="380"/>
      <c r="T2" s="380"/>
      <c r="U2" s="380"/>
      <c r="V2" s="380"/>
      <c r="W2" s="380"/>
      <c r="X2" s="380"/>
      <c r="Y2" s="380"/>
      <c r="Z2" s="380"/>
    </row>
    <row r="3" spans="1:28" ht="17.100000000000001"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8"/>
      <c r="AB3" s="107" t="s">
        <v>32</v>
      </c>
    </row>
    <row r="4" spans="1:28" ht="31.5" customHeight="1">
      <c r="A4" s="386" t="s">
        <v>1400</v>
      </c>
      <c r="B4" s="109" t="s">
        <v>1401</v>
      </c>
      <c r="C4" s="109"/>
      <c r="D4" s="109"/>
      <c r="E4" s="109"/>
      <c r="F4" s="109"/>
      <c r="G4" s="109"/>
      <c r="H4" s="109"/>
      <c r="I4" s="109"/>
      <c r="J4" s="109"/>
      <c r="K4" s="109"/>
      <c r="L4" s="109"/>
      <c r="M4" s="109"/>
      <c r="N4" s="109"/>
      <c r="O4" s="109"/>
      <c r="P4" s="109"/>
      <c r="Q4" s="109"/>
      <c r="R4" s="109"/>
      <c r="S4" s="109"/>
      <c r="T4" s="109"/>
      <c r="U4" s="109"/>
      <c r="V4" s="109"/>
      <c r="W4" s="109"/>
      <c r="X4" s="109"/>
      <c r="Y4" s="109"/>
      <c r="Z4" s="109"/>
      <c r="AA4" s="110"/>
      <c r="AB4" s="109"/>
    </row>
    <row r="5" spans="1:28" ht="17.100000000000001" customHeight="1">
      <c r="A5" s="387"/>
      <c r="B5" s="389" t="s">
        <v>1</v>
      </c>
      <c r="C5" s="391" t="s">
        <v>1402</v>
      </c>
      <c r="D5" s="392"/>
      <c r="E5" s="392"/>
      <c r="F5" s="392"/>
      <c r="G5" s="392"/>
      <c r="H5" s="392"/>
      <c r="I5" s="392"/>
      <c r="J5" s="392"/>
      <c r="K5" s="392"/>
      <c r="L5" s="392"/>
      <c r="M5" s="392"/>
      <c r="N5" s="392"/>
      <c r="O5" s="392"/>
      <c r="P5" s="392"/>
      <c r="Q5" s="392"/>
      <c r="R5" s="392"/>
      <c r="S5" s="393"/>
      <c r="T5" s="391" t="s">
        <v>1403</v>
      </c>
      <c r="U5" s="392"/>
      <c r="V5" s="392"/>
      <c r="W5" s="392"/>
      <c r="X5" s="392"/>
      <c r="Y5" s="392"/>
      <c r="Z5" s="392"/>
      <c r="AA5" s="392"/>
      <c r="AB5" s="393"/>
    </row>
    <row r="6" spans="1:28" s="111" customFormat="1" ht="72.75" customHeight="1">
      <c r="A6" s="388"/>
      <c r="B6" s="390"/>
      <c r="C6" s="153" t="s">
        <v>1404</v>
      </c>
      <c r="D6" s="153" t="s">
        <v>1405</v>
      </c>
      <c r="E6" s="153" t="s">
        <v>1406</v>
      </c>
      <c r="F6" s="153" t="s">
        <v>1407</v>
      </c>
      <c r="G6" s="153" t="s">
        <v>1408</v>
      </c>
      <c r="H6" s="153" t="s">
        <v>1409</v>
      </c>
      <c r="I6" s="153" t="s">
        <v>1410</v>
      </c>
      <c r="J6" s="153" t="s">
        <v>1411</v>
      </c>
      <c r="K6" s="153" t="s">
        <v>1412</v>
      </c>
      <c r="L6" s="153" t="s">
        <v>1413</v>
      </c>
      <c r="M6" s="153" t="s">
        <v>1414</v>
      </c>
      <c r="N6" s="153" t="s">
        <v>1415</v>
      </c>
      <c r="O6" s="153" t="s">
        <v>1416</v>
      </c>
      <c r="P6" s="153" t="s">
        <v>1417</v>
      </c>
      <c r="Q6" s="153" t="s">
        <v>1418</v>
      </c>
      <c r="R6" s="153" t="s">
        <v>1419</v>
      </c>
      <c r="S6" s="153" t="s">
        <v>1420</v>
      </c>
      <c r="T6" s="153" t="s">
        <v>1404</v>
      </c>
      <c r="U6" s="153" t="s">
        <v>1421</v>
      </c>
      <c r="V6" s="153" t="s">
        <v>1422</v>
      </c>
      <c r="W6" s="153" t="s">
        <v>1423</v>
      </c>
      <c r="X6" s="153" t="s">
        <v>1424</v>
      </c>
      <c r="Y6" s="153" t="s">
        <v>1425</v>
      </c>
      <c r="Z6" s="153" t="s">
        <v>1426</v>
      </c>
      <c r="AA6" s="153" t="s">
        <v>1427</v>
      </c>
      <c r="AB6" s="153" t="s">
        <v>1428</v>
      </c>
    </row>
    <row r="7" spans="1:28" s="111" customFormat="1" ht="13.5">
      <c r="A7" s="249" t="s">
        <v>1688</v>
      </c>
      <c r="B7" s="177">
        <f>SUM(B8:B9)</f>
        <v>16047454</v>
      </c>
      <c r="C7" s="177">
        <f t="shared" ref="C7:AB7" si="0">SUM(C8:C9)</f>
        <v>11203965</v>
      </c>
      <c r="D7" s="177">
        <f t="shared" si="0"/>
        <v>4510813</v>
      </c>
      <c r="E7" s="177">
        <f t="shared" si="0"/>
        <v>1406050</v>
      </c>
      <c r="F7" s="177">
        <f t="shared" si="0"/>
        <v>0</v>
      </c>
      <c r="G7" s="177">
        <f t="shared" si="0"/>
        <v>567525</v>
      </c>
      <c r="H7" s="177">
        <f t="shared" si="0"/>
        <v>895290</v>
      </c>
      <c r="I7" s="177">
        <f t="shared" si="0"/>
        <v>633593</v>
      </c>
      <c r="J7" s="177">
        <f t="shared" si="0"/>
        <v>506579</v>
      </c>
      <c r="K7" s="177">
        <f t="shared" si="0"/>
        <v>234561</v>
      </c>
      <c r="L7" s="177">
        <f t="shared" si="0"/>
        <v>632146</v>
      </c>
      <c r="M7" s="177">
        <f t="shared" si="0"/>
        <v>450196</v>
      </c>
      <c r="N7" s="177">
        <f t="shared" si="0"/>
        <v>208343</v>
      </c>
      <c r="O7" s="177">
        <f t="shared" si="0"/>
        <v>573501</v>
      </c>
      <c r="P7" s="177">
        <f t="shared" si="0"/>
        <v>529735</v>
      </c>
      <c r="Q7" s="177">
        <f t="shared" si="0"/>
        <v>20</v>
      </c>
      <c r="R7" s="177">
        <f t="shared" si="0"/>
        <v>50629</v>
      </c>
      <c r="S7" s="177">
        <f t="shared" si="0"/>
        <v>4984</v>
      </c>
      <c r="T7" s="177">
        <f t="shared" si="0"/>
        <v>4843489</v>
      </c>
      <c r="U7" s="177">
        <f t="shared" si="0"/>
        <v>1274981</v>
      </c>
      <c r="V7" s="177">
        <f t="shared" si="0"/>
        <v>622174</v>
      </c>
      <c r="W7" s="177">
        <f t="shared" si="0"/>
        <v>608371</v>
      </c>
      <c r="X7" s="177">
        <f t="shared" si="0"/>
        <v>519380</v>
      </c>
      <c r="Y7" s="177">
        <f t="shared" si="0"/>
        <v>1211825</v>
      </c>
      <c r="Z7" s="177">
        <f t="shared" si="0"/>
        <v>33989</v>
      </c>
      <c r="AA7" s="177">
        <f t="shared" si="0"/>
        <v>170256</v>
      </c>
      <c r="AB7" s="177">
        <f t="shared" si="0"/>
        <v>402513</v>
      </c>
    </row>
    <row r="8" spans="1:28" s="111" customFormat="1" ht="13.5">
      <c r="A8" s="249" t="s">
        <v>1687</v>
      </c>
      <c r="B8" s="250">
        <f>C8+T8</f>
        <v>2245000</v>
      </c>
      <c r="C8" s="113">
        <f>SUM(D8:S8)</f>
        <v>1483000</v>
      </c>
      <c r="D8" s="113">
        <v>424000</v>
      </c>
      <c r="E8" s="113">
        <v>192000</v>
      </c>
      <c r="F8" s="113"/>
      <c r="G8" s="113">
        <v>56000</v>
      </c>
      <c r="H8" s="113">
        <v>473300</v>
      </c>
      <c r="I8" s="113">
        <v>76400</v>
      </c>
      <c r="J8" s="113">
        <v>60800</v>
      </c>
      <c r="K8" s="113">
        <v>32500</v>
      </c>
      <c r="L8" s="113">
        <v>48500</v>
      </c>
      <c r="M8" s="113">
        <v>39700</v>
      </c>
      <c r="N8" s="113">
        <v>18800</v>
      </c>
      <c r="O8" s="113">
        <v>15000</v>
      </c>
      <c r="P8" s="113">
        <v>40300</v>
      </c>
      <c r="Q8" s="113"/>
      <c r="R8" s="113">
        <v>5700</v>
      </c>
      <c r="S8" s="113"/>
      <c r="T8" s="113">
        <f>SUM(U8:AB8)</f>
        <v>762000</v>
      </c>
      <c r="U8" s="113">
        <v>177000</v>
      </c>
      <c r="V8" s="113">
        <v>110000</v>
      </c>
      <c r="W8" s="113">
        <v>80000</v>
      </c>
      <c r="X8" s="113">
        <v>0</v>
      </c>
      <c r="Y8" s="113">
        <v>255000</v>
      </c>
      <c r="Z8" s="113"/>
      <c r="AA8" s="113"/>
      <c r="AB8" s="113">
        <v>140000</v>
      </c>
    </row>
    <row r="9" spans="1:28" s="114" customFormat="1" ht="15.95" customHeight="1">
      <c r="A9" s="116" t="s">
        <v>1429</v>
      </c>
      <c r="B9" s="117">
        <f>B10+B22+B29+B44+B54+B64+B71+B83+B96+B108+B115+B130+B141+B147</f>
        <v>13802454</v>
      </c>
      <c r="C9" s="117">
        <f>C10+C22+C29+C44+C54+C64+C71+C83+C96+C108+C115+C130+C141+C147</f>
        <v>9720965</v>
      </c>
      <c r="D9" s="117">
        <f>D10+D22+D29+D44+D54+D64+D71+D83+D96+D108+D115+D130+D141+D147</f>
        <v>4086813</v>
      </c>
      <c r="E9" s="117">
        <f>E10+E22+E29+E44+E54+E64+E71+E83+E96+E108+E115+E130+E141+E147</f>
        <v>1214050</v>
      </c>
      <c r="F9" s="117">
        <f t="shared" ref="F9:AB9" si="1">F10+F22+F29+F44+F54+F64+F71+F83+F96+F108+F115+F130+F141+F147</f>
        <v>0</v>
      </c>
      <c r="G9" s="117">
        <f t="shared" si="1"/>
        <v>511525</v>
      </c>
      <c r="H9" s="117">
        <f t="shared" si="1"/>
        <v>421990</v>
      </c>
      <c r="I9" s="117">
        <f t="shared" si="1"/>
        <v>557193</v>
      </c>
      <c r="J9" s="117">
        <f t="shared" si="1"/>
        <v>445779</v>
      </c>
      <c r="K9" s="117">
        <f t="shared" si="1"/>
        <v>202061</v>
      </c>
      <c r="L9" s="117">
        <f t="shared" si="1"/>
        <v>583646</v>
      </c>
      <c r="M9" s="117">
        <f t="shared" si="1"/>
        <v>410496</v>
      </c>
      <c r="N9" s="117">
        <f t="shared" si="1"/>
        <v>189543</v>
      </c>
      <c r="O9" s="117">
        <f t="shared" si="1"/>
        <v>558501</v>
      </c>
      <c r="P9" s="117">
        <f t="shared" si="1"/>
        <v>489435</v>
      </c>
      <c r="Q9" s="117">
        <f t="shared" si="1"/>
        <v>20</v>
      </c>
      <c r="R9" s="117">
        <f t="shared" si="1"/>
        <v>44929</v>
      </c>
      <c r="S9" s="117">
        <f t="shared" si="1"/>
        <v>4984</v>
      </c>
      <c r="T9" s="117">
        <f t="shared" si="1"/>
        <v>4081489</v>
      </c>
      <c r="U9" s="117">
        <f t="shared" si="1"/>
        <v>1097981</v>
      </c>
      <c r="V9" s="117">
        <f t="shared" si="1"/>
        <v>512174</v>
      </c>
      <c r="W9" s="117">
        <f t="shared" si="1"/>
        <v>528371</v>
      </c>
      <c r="X9" s="117">
        <f t="shared" si="1"/>
        <v>519380</v>
      </c>
      <c r="Y9" s="117">
        <f t="shared" si="1"/>
        <v>956825</v>
      </c>
      <c r="Z9" s="117">
        <f t="shared" si="1"/>
        <v>33989</v>
      </c>
      <c r="AA9" s="117">
        <f t="shared" si="1"/>
        <v>170256</v>
      </c>
      <c r="AB9" s="117">
        <f t="shared" si="1"/>
        <v>262513</v>
      </c>
    </row>
    <row r="10" spans="1:28" s="119" customFormat="1" ht="15.95" customHeight="1">
      <c r="A10" s="118" t="s">
        <v>1595</v>
      </c>
      <c r="B10" s="117">
        <v>4947350</v>
      </c>
      <c r="C10" s="117">
        <v>3257500</v>
      </c>
      <c r="D10" s="117">
        <v>1229220</v>
      </c>
      <c r="E10" s="117">
        <v>547290</v>
      </c>
      <c r="F10" s="117">
        <v>0</v>
      </c>
      <c r="G10" s="117">
        <v>200250</v>
      </c>
      <c r="H10" s="117">
        <v>7540</v>
      </c>
      <c r="I10" s="117">
        <v>193297</v>
      </c>
      <c r="J10" s="117">
        <v>198210</v>
      </c>
      <c r="K10" s="117">
        <v>86510</v>
      </c>
      <c r="L10" s="117">
        <v>86350</v>
      </c>
      <c r="M10" s="117">
        <v>217295</v>
      </c>
      <c r="N10" s="117">
        <v>50604</v>
      </c>
      <c r="O10" s="117">
        <v>183284</v>
      </c>
      <c r="P10" s="117">
        <v>253400</v>
      </c>
      <c r="Q10" s="117">
        <v>0</v>
      </c>
      <c r="R10" s="117">
        <v>2600</v>
      </c>
      <c r="S10" s="117">
        <v>1650</v>
      </c>
      <c r="T10" s="117">
        <v>1689850</v>
      </c>
      <c r="U10" s="117">
        <v>657371</v>
      </c>
      <c r="V10" s="117">
        <v>127287</v>
      </c>
      <c r="W10" s="117">
        <v>205891</v>
      </c>
      <c r="X10" s="117">
        <v>346700</v>
      </c>
      <c r="Y10" s="117">
        <v>237304</v>
      </c>
      <c r="Z10" s="117">
        <v>4060</v>
      </c>
      <c r="AA10" s="117">
        <v>58760</v>
      </c>
      <c r="AB10" s="117">
        <v>52477</v>
      </c>
    </row>
    <row r="11" spans="1:28" s="114" customFormat="1" ht="15.95" customHeight="1">
      <c r="A11" s="120" t="s">
        <v>1596</v>
      </c>
      <c r="B11" s="113">
        <v>908900</v>
      </c>
      <c r="C11" s="113">
        <v>156900</v>
      </c>
      <c r="D11" s="113"/>
      <c r="E11" s="113"/>
      <c r="F11" s="113"/>
      <c r="G11" s="113"/>
      <c r="H11" s="113"/>
      <c r="I11" s="113"/>
      <c r="J11" s="113"/>
      <c r="K11" s="113"/>
      <c r="L11" s="113"/>
      <c r="M11" s="113"/>
      <c r="N11" s="113"/>
      <c r="O11" s="113"/>
      <c r="P11" s="113">
        <v>154300</v>
      </c>
      <c r="Q11" s="113"/>
      <c r="R11" s="113">
        <v>2600</v>
      </c>
      <c r="S11" s="113"/>
      <c r="T11" s="113">
        <v>752000</v>
      </c>
      <c r="U11" s="113">
        <v>165740</v>
      </c>
      <c r="V11" s="113">
        <v>86000</v>
      </c>
      <c r="W11" s="113">
        <v>184800</v>
      </c>
      <c r="X11" s="113">
        <v>154000</v>
      </c>
      <c r="Y11" s="113">
        <v>65400</v>
      </c>
      <c r="Z11" s="113">
        <v>300</v>
      </c>
      <c r="AA11" s="113">
        <v>58760</v>
      </c>
      <c r="AB11" s="113">
        <v>37000</v>
      </c>
    </row>
    <row r="12" spans="1:28" s="114" customFormat="1" ht="15.95" customHeight="1">
      <c r="A12" s="120" t="s">
        <v>1597</v>
      </c>
      <c r="B12" s="113">
        <v>4038450</v>
      </c>
      <c r="C12" s="113">
        <v>3100600</v>
      </c>
      <c r="D12" s="113">
        <v>1229220</v>
      </c>
      <c r="E12" s="113">
        <v>547290</v>
      </c>
      <c r="F12" s="113">
        <v>0</v>
      </c>
      <c r="G12" s="113">
        <v>200250</v>
      </c>
      <c r="H12" s="113">
        <v>7540</v>
      </c>
      <c r="I12" s="113">
        <v>193297</v>
      </c>
      <c r="J12" s="113">
        <v>198210</v>
      </c>
      <c r="K12" s="113">
        <v>86510</v>
      </c>
      <c r="L12" s="113">
        <v>86350</v>
      </c>
      <c r="M12" s="113">
        <v>217295</v>
      </c>
      <c r="N12" s="113">
        <v>50604</v>
      </c>
      <c r="O12" s="113">
        <v>183284</v>
      </c>
      <c r="P12" s="113">
        <v>99100</v>
      </c>
      <c r="Q12" s="113">
        <v>0</v>
      </c>
      <c r="R12" s="113">
        <v>0</v>
      </c>
      <c r="S12" s="113">
        <v>1650</v>
      </c>
      <c r="T12" s="113">
        <v>937850</v>
      </c>
      <c r="U12" s="113">
        <v>491631</v>
      </c>
      <c r="V12" s="113">
        <v>41287</v>
      </c>
      <c r="W12" s="113">
        <v>21091</v>
      </c>
      <c r="X12" s="113">
        <v>192700</v>
      </c>
      <c r="Y12" s="113">
        <v>171904</v>
      </c>
      <c r="Z12" s="113">
        <v>3760</v>
      </c>
      <c r="AA12" s="113">
        <v>0</v>
      </c>
      <c r="AB12" s="113">
        <v>15477</v>
      </c>
    </row>
    <row r="13" spans="1:28" s="114" customFormat="1" ht="15.95" customHeight="1">
      <c r="A13" s="121" t="s">
        <v>1598</v>
      </c>
      <c r="B13" s="113">
        <v>63000</v>
      </c>
      <c r="C13" s="113">
        <v>32550</v>
      </c>
      <c r="D13" s="113">
        <v>8100</v>
      </c>
      <c r="E13" s="113">
        <v>4100</v>
      </c>
      <c r="F13" s="113"/>
      <c r="G13" s="113">
        <v>1200</v>
      </c>
      <c r="H13" s="113">
        <v>500</v>
      </c>
      <c r="I13" s="113">
        <v>750</v>
      </c>
      <c r="J13" s="113">
        <v>1500</v>
      </c>
      <c r="K13" s="113">
        <v>400</v>
      </c>
      <c r="L13" s="113">
        <v>1750</v>
      </c>
      <c r="M13" s="113">
        <v>1000</v>
      </c>
      <c r="N13" s="113"/>
      <c r="O13" s="113">
        <v>10150</v>
      </c>
      <c r="P13" s="113">
        <v>3100</v>
      </c>
      <c r="Q13" s="113"/>
      <c r="R13" s="113"/>
      <c r="S13" s="113"/>
      <c r="T13" s="113">
        <v>30450</v>
      </c>
      <c r="U13" s="113">
        <v>13450</v>
      </c>
      <c r="V13" s="113">
        <v>1000</v>
      </c>
      <c r="W13" s="113">
        <v>1000</v>
      </c>
      <c r="X13" s="113"/>
      <c r="Y13" s="113">
        <v>15000</v>
      </c>
      <c r="Z13" s="113"/>
      <c r="AA13" s="113"/>
      <c r="AB13" s="113"/>
    </row>
    <row r="14" spans="1:28" s="114" customFormat="1" ht="15.95" customHeight="1">
      <c r="A14" s="122" t="s">
        <v>1599</v>
      </c>
      <c r="B14" s="113">
        <v>530500</v>
      </c>
      <c r="C14" s="113">
        <v>508500</v>
      </c>
      <c r="D14" s="113">
        <v>233000</v>
      </c>
      <c r="E14" s="113">
        <v>98100</v>
      </c>
      <c r="F14" s="113"/>
      <c r="G14" s="113">
        <v>34100</v>
      </c>
      <c r="H14" s="113">
        <v>100</v>
      </c>
      <c r="I14" s="113">
        <v>33500</v>
      </c>
      <c r="J14" s="113">
        <v>33000</v>
      </c>
      <c r="K14" s="113">
        <v>9300</v>
      </c>
      <c r="L14" s="113">
        <v>6800</v>
      </c>
      <c r="M14" s="113">
        <v>31400</v>
      </c>
      <c r="N14" s="113">
        <v>26100</v>
      </c>
      <c r="O14" s="113">
        <v>2700</v>
      </c>
      <c r="P14" s="113"/>
      <c r="Q14" s="113"/>
      <c r="R14" s="113"/>
      <c r="S14" s="113">
        <v>400</v>
      </c>
      <c r="T14" s="113">
        <v>22000</v>
      </c>
      <c r="U14" s="113">
        <v>15000</v>
      </c>
      <c r="V14" s="113">
        <v>3500</v>
      </c>
      <c r="W14" s="113">
        <v>1500</v>
      </c>
      <c r="X14" s="113"/>
      <c r="Y14" s="113">
        <v>1900</v>
      </c>
      <c r="Z14" s="113"/>
      <c r="AA14" s="113"/>
      <c r="AB14" s="113">
        <v>100</v>
      </c>
    </row>
    <row r="15" spans="1:28" s="114" customFormat="1" ht="15.95" customHeight="1">
      <c r="A15" s="122" t="s">
        <v>1600</v>
      </c>
      <c r="B15" s="113">
        <v>343200</v>
      </c>
      <c r="C15" s="113">
        <v>315950</v>
      </c>
      <c r="D15" s="113">
        <v>131650</v>
      </c>
      <c r="E15" s="113">
        <v>48780</v>
      </c>
      <c r="F15" s="113"/>
      <c r="G15" s="113">
        <v>27000</v>
      </c>
      <c r="H15" s="113">
        <v>90</v>
      </c>
      <c r="I15" s="113">
        <v>18500</v>
      </c>
      <c r="J15" s="113">
        <v>27600</v>
      </c>
      <c r="K15" s="113">
        <v>8300</v>
      </c>
      <c r="L15" s="113">
        <v>8100</v>
      </c>
      <c r="M15" s="113">
        <v>24750</v>
      </c>
      <c r="N15" s="113">
        <v>17090</v>
      </c>
      <c r="O15" s="113">
        <v>3540</v>
      </c>
      <c r="P15" s="113"/>
      <c r="Q15" s="113"/>
      <c r="R15" s="113"/>
      <c r="S15" s="113">
        <v>550</v>
      </c>
      <c r="T15" s="113">
        <v>27250</v>
      </c>
      <c r="U15" s="113">
        <v>7880</v>
      </c>
      <c r="V15" s="113">
        <v>4640</v>
      </c>
      <c r="W15" s="113">
        <v>1520</v>
      </c>
      <c r="X15" s="113"/>
      <c r="Y15" s="113">
        <v>8100</v>
      </c>
      <c r="Z15" s="113"/>
      <c r="AA15" s="113"/>
      <c r="AB15" s="113">
        <v>5110</v>
      </c>
    </row>
    <row r="16" spans="1:28" s="114" customFormat="1" ht="15.95" customHeight="1">
      <c r="A16" s="122" t="s">
        <v>1601</v>
      </c>
      <c r="B16" s="113">
        <v>1137700</v>
      </c>
      <c r="C16" s="113">
        <v>859300</v>
      </c>
      <c r="D16" s="113">
        <v>298500</v>
      </c>
      <c r="E16" s="113">
        <v>212800</v>
      </c>
      <c r="F16" s="113"/>
      <c r="G16" s="113">
        <v>66000</v>
      </c>
      <c r="H16" s="113"/>
      <c r="I16" s="113">
        <v>45300</v>
      </c>
      <c r="J16" s="113">
        <v>49400</v>
      </c>
      <c r="K16" s="113">
        <v>26100</v>
      </c>
      <c r="L16" s="113">
        <v>16200</v>
      </c>
      <c r="M16" s="113">
        <v>47000</v>
      </c>
      <c r="N16" s="113">
        <v>2300</v>
      </c>
      <c r="O16" s="113">
        <v>63000</v>
      </c>
      <c r="P16" s="113">
        <v>32000</v>
      </c>
      <c r="Q16" s="113"/>
      <c r="R16" s="113"/>
      <c r="S16" s="113">
        <v>700</v>
      </c>
      <c r="T16" s="113">
        <v>278400</v>
      </c>
      <c r="U16" s="113">
        <v>177650</v>
      </c>
      <c r="V16" s="113">
        <v>6800</v>
      </c>
      <c r="W16" s="113">
        <v>7800</v>
      </c>
      <c r="X16" s="113">
        <v>72700</v>
      </c>
      <c r="Y16" s="113">
        <v>13450</v>
      </c>
      <c r="Z16" s="113"/>
      <c r="AA16" s="113"/>
      <c r="AB16" s="113"/>
    </row>
    <row r="17" spans="1:28" s="119" customFormat="1" ht="15.95" customHeight="1">
      <c r="A17" s="122" t="s">
        <v>1602</v>
      </c>
      <c r="B17" s="113">
        <v>385000</v>
      </c>
      <c r="C17" s="113">
        <v>311100</v>
      </c>
      <c r="D17" s="113">
        <v>123670</v>
      </c>
      <c r="E17" s="113">
        <v>55300</v>
      </c>
      <c r="F17" s="113"/>
      <c r="G17" s="113">
        <v>20700</v>
      </c>
      <c r="H17" s="113">
        <v>630</v>
      </c>
      <c r="I17" s="113">
        <v>14800</v>
      </c>
      <c r="J17" s="113">
        <v>33700</v>
      </c>
      <c r="K17" s="113">
        <v>8600</v>
      </c>
      <c r="L17" s="113">
        <v>8800</v>
      </c>
      <c r="M17" s="113">
        <v>40500</v>
      </c>
      <c r="N17" s="113">
        <v>4400</v>
      </c>
      <c r="O17" s="113"/>
      <c r="P17" s="113"/>
      <c r="Q17" s="113"/>
      <c r="R17" s="113"/>
      <c r="S17" s="113"/>
      <c r="T17" s="113">
        <v>73900</v>
      </c>
      <c r="U17" s="113">
        <v>67100</v>
      </c>
      <c r="V17" s="113">
        <v>2900</v>
      </c>
      <c r="W17" s="113">
        <v>2000</v>
      </c>
      <c r="X17" s="113"/>
      <c r="Y17" s="113">
        <v>1100</v>
      </c>
      <c r="Z17" s="113"/>
      <c r="AA17" s="113"/>
      <c r="AB17" s="113">
        <v>800</v>
      </c>
    </row>
    <row r="18" spans="1:28" s="114" customFormat="1" ht="15.95" customHeight="1">
      <c r="A18" s="120" t="s">
        <v>1565</v>
      </c>
      <c r="B18" s="113">
        <v>985800</v>
      </c>
      <c r="C18" s="113">
        <v>630000</v>
      </c>
      <c r="D18" s="113">
        <v>220300</v>
      </c>
      <c r="E18" s="113">
        <v>92900</v>
      </c>
      <c r="F18" s="113"/>
      <c r="G18" s="113">
        <v>35000</v>
      </c>
      <c r="H18" s="113">
        <v>20</v>
      </c>
      <c r="I18" s="113">
        <v>38000</v>
      </c>
      <c r="J18" s="113">
        <v>32000</v>
      </c>
      <c r="K18" s="113">
        <v>28000</v>
      </c>
      <c r="L18" s="113">
        <v>28000</v>
      </c>
      <c r="M18" s="113">
        <v>47100</v>
      </c>
      <c r="N18" s="113">
        <v>680</v>
      </c>
      <c r="O18" s="113">
        <v>80000</v>
      </c>
      <c r="P18" s="113">
        <v>28000</v>
      </c>
      <c r="Q18" s="113"/>
      <c r="R18" s="113"/>
      <c r="S18" s="113"/>
      <c r="T18" s="113">
        <v>355800</v>
      </c>
      <c r="U18" s="113">
        <v>111800</v>
      </c>
      <c r="V18" s="113">
        <v>4200</v>
      </c>
      <c r="W18" s="113">
        <v>2800</v>
      </c>
      <c r="X18" s="113">
        <v>120000</v>
      </c>
      <c r="Y18" s="113">
        <v>117000</v>
      </c>
      <c r="Z18" s="113"/>
      <c r="AA18" s="113"/>
      <c r="AB18" s="113"/>
    </row>
    <row r="19" spans="1:28" s="114" customFormat="1" ht="15.95" customHeight="1">
      <c r="A19" s="122" t="s">
        <v>1603</v>
      </c>
      <c r="B19" s="113">
        <v>41550</v>
      </c>
      <c r="C19" s="113">
        <v>26500</v>
      </c>
      <c r="D19" s="113">
        <v>11700</v>
      </c>
      <c r="E19" s="113">
        <v>2200</v>
      </c>
      <c r="F19" s="113"/>
      <c r="G19" s="113">
        <v>1600</v>
      </c>
      <c r="H19" s="113">
        <v>2400</v>
      </c>
      <c r="I19" s="113">
        <v>1243</v>
      </c>
      <c r="J19" s="113">
        <v>1600</v>
      </c>
      <c r="K19" s="113">
        <v>400</v>
      </c>
      <c r="L19" s="113">
        <v>2000</v>
      </c>
      <c r="M19" s="113">
        <v>25</v>
      </c>
      <c r="N19" s="113">
        <v>6</v>
      </c>
      <c r="O19" s="113">
        <v>3326</v>
      </c>
      <c r="P19" s="113"/>
      <c r="Q19" s="113"/>
      <c r="R19" s="113"/>
      <c r="S19" s="113"/>
      <c r="T19" s="113">
        <v>15050</v>
      </c>
      <c r="U19" s="113">
        <v>3531</v>
      </c>
      <c r="V19" s="113">
        <v>1247</v>
      </c>
      <c r="W19" s="113">
        <v>471</v>
      </c>
      <c r="X19" s="113"/>
      <c r="Y19" s="113">
        <v>334</v>
      </c>
      <c r="Z19" s="113"/>
      <c r="AA19" s="113"/>
      <c r="AB19" s="113">
        <v>9467</v>
      </c>
    </row>
    <row r="20" spans="1:28" s="114" customFormat="1" ht="15.95" customHeight="1">
      <c r="A20" s="121" t="s">
        <v>1566</v>
      </c>
      <c r="B20" s="113">
        <v>496200</v>
      </c>
      <c r="C20" s="113">
        <v>365200</v>
      </c>
      <c r="D20" s="113">
        <v>177000</v>
      </c>
      <c r="E20" s="113">
        <v>22500</v>
      </c>
      <c r="F20" s="113"/>
      <c r="G20" s="113">
        <v>13000</v>
      </c>
      <c r="H20" s="113">
        <v>3800</v>
      </c>
      <c r="I20" s="113">
        <v>38500</v>
      </c>
      <c r="J20" s="113">
        <v>14300</v>
      </c>
      <c r="K20" s="113">
        <v>4600</v>
      </c>
      <c r="L20" s="113">
        <v>12000</v>
      </c>
      <c r="M20" s="113">
        <v>25500</v>
      </c>
      <c r="N20" s="113"/>
      <c r="O20" s="113">
        <v>18000</v>
      </c>
      <c r="P20" s="113">
        <v>36000</v>
      </c>
      <c r="Q20" s="113"/>
      <c r="R20" s="113"/>
      <c r="S20" s="113"/>
      <c r="T20" s="113">
        <v>131000</v>
      </c>
      <c r="U20" s="113">
        <v>95000</v>
      </c>
      <c r="V20" s="113">
        <v>17000</v>
      </c>
      <c r="W20" s="113">
        <v>4000</v>
      </c>
      <c r="X20" s="113"/>
      <c r="Y20" s="113">
        <v>15000</v>
      </c>
      <c r="Z20" s="113"/>
      <c r="AA20" s="113"/>
      <c r="AB20" s="113"/>
    </row>
    <row r="21" spans="1:28" s="114" customFormat="1" ht="15.95" customHeight="1">
      <c r="A21" s="121" t="s">
        <v>1604</v>
      </c>
      <c r="B21" s="113">
        <v>55500</v>
      </c>
      <c r="C21" s="113">
        <v>51500</v>
      </c>
      <c r="D21" s="113">
        <v>25300</v>
      </c>
      <c r="E21" s="113">
        <v>10610</v>
      </c>
      <c r="F21" s="113"/>
      <c r="G21" s="113">
        <v>1650</v>
      </c>
      <c r="H21" s="113"/>
      <c r="I21" s="113">
        <v>2704</v>
      </c>
      <c r="J21" s="113">
        <v>5110</v>
      </c>
      <c r="K21" s="113">
        <v>810</v>
      </c>
      <c r="L21" s="113">
        <v>2700</v>
      </c>
      <c r="M21" s="113">
        <v>20</v>
      </c>
      <c r="N21" s="113">
        <v>28</v>
      </c>
      <c r="O21" s="113">
        <v>2568</v>
      </c>
      <c r="P21" s="113"/>
      <c r="Q21" s="113"/>
      <c r="R21" s="113"/>
      <c r="S21" s="113"/>
      <c r="T21" s="113">
        <v>4000</v>
      </c>
      <c r="U21" s="113">
        <v>220</v>
      </c>
      <c r="V21" s="113"/>
      <c r="W21" s="113"/>
      <c r="X21" s="113"/>
      <c r="Y21" s="113">
        <v>20</v>
      </c>
      <c r="Z21" s="113">
        <v>3760</v>
      </c>
      <c r="AA21" s="113"/>
      <c r="AB21" s="113"/>
    </row>
    <row r="22" spans="1:28" s="119" customFormat="1" ht="15.95" customHeight="1">
      <c r="A22" s="118" t="s">
        <v>1567</v>
      </c>
      <c r="B22" s="117">
        <v>1110088</v>
      </c>
      <c r="C22" s="117">
        <v>730086</v>
      </c>
      <c r="D22" s="117">
        <v>377230</v>
      </c>
      <c r="E22" s="117">
        <v>50000</v>
      </c>
      <c r="F22" s="117">
        <v>0</v>
      </c>
      <c r="G22" s="117">
        <v>30900</v>
      </c>
      <c r="H22" s="117">
        <v>36390</v>
      </c>
      <c r="I22" s="117">
        <v>71500</v>
      </c>
      <c r="J22" s="117">
        <v>22600</v>
      </c>
      <c r="K22" s="117">
        <v>10800</v>
      </c>
      <c r="L22" s="117">
        <v>80790</v>
      </c>
      <c r="M22" s="117">
        <v>4360</v>
      </c>
      <c r="N22" s="117">
        <v>8020</v>
      </c>
      <c r="O22" s="117">
        <v>21500</v>
      </c>
      <c r="P22" s="117">
        <v>13996</v>
      </c>
      <c r="Q22" s="117">
        <v>0</v>
      </c>
      <c r="R22" s="117">
        <v>2000</v>
      </c>
      <c r="S22" s="117">
        <v>0</v>
      </c>
      <c r="T22" s="117">
        <v>380002</v>
      </c>
      <c r="U22" s="117">
        <v>98180</v>
      </c>
      <c r="V22" s="117">
        <v>30960</v>
      </c>
      <c r="W22" s="117">
        <v>10670</v>
      </c>
      <c r="X22" s="117">
        <v>103600</v>
      </c>
      <c r="Y22" s="117">
        <v>29642</v>
      </c>
      <c r="Z22" s="117">
        <v>0</v>
      </c>
      <c r="AA22" s="117">
        <v>20400</v>
      </c>
      <c r="AB22" s="117">
        <v>86550</v>
      </c>
    </row>
    <row r="23" spans="1:28" s="114" customFormat="1" ht="15.95" customHeight="1">
      <c r="A23" s="123" t="s">
        <v>1605</v>
      </c>
      <c r="B23" s="113">
        <v>667100</v>
      </c>
      <c r="C23" s="113">
        <v>421100</v>
      </c>
      <c r="D23" s="113">
        <v>240000</v>
      </c>
      <c r="E23" s="113">
        <v>26000</v>
      </c>
      <c r="F23" s="113"/>
      <c r="G23" s="113"/>
      <c r="H23" s="113">
        <v>36000</v>
      </c>
      <c r="I23" s="113">
        <v>30000</v>
      </c>
      <c r="J23" s="113">
        <v>2000</v>
      </c>
      <c r="K23" s="113">
        <v>4000</v>
      </c>
      <c r="L23" s="113">
        <v>63100</v>
      </c>
      <c r="M23" s="113"/>
      <c r="N23" s="113"/>
      <c r="O23" s="113">
        <v>18000</v>
      </c>
      <c r="P23" s="113"/>
      <c r="Q23" s="113"/>
      <c r="R23" s="113">
        <v>2000</v>
      </c>
      <c r="S23" s="113"/>
      <c r="T23" s="113">
        <v>246000</v>
      </c>
      <c r="U23" s="113">
        <v>50000</v>
      </c>
      <c r="V23" s="113">
        <v>18000</v>
      </c>
      <c r="W23" s="113">
        <v>4000</v>
      </c>
      <c r="X23" s="113">
        <v>80000</v>
      </c>
      <c r="Y23" s="113">
        <v>15000</v>
      </c>
      <c r="Z23" s="113"/>
      <c r="AA23" s="113">
        <v>20000</v>
      </c>
      <c r="AB23" s="113">
        <v>59000</v>
      </c>
    </row>
    <row r="24" spans="1:28" s="114" customFormat="1" ht="15.95" customHeight="1">
      <c r="A24" s="123" t="s">
        <v>1606</v>
      </c>
      <c r="B24" s="113">
        <v>442988</v>
      </c>
      <c r="C24" s="113">
        <v>308986</v>
      </c>
      <c r="D24" s="113">
        <v>137230</v>
      </c>
      <c r="E24" s="113">
        <v>24000</v>
      </c>
      <c r="F24" s="113">
        <v>0</v>
      </c>
      <c r="G24" s="113">
        <v>30900</v>
      </c>
      <c r="H24" s="113">
        <v>390</v>
      </c>
      <c r="I24" s="113">
        <v>41500</v>
      </c>
      <c r="J24" s="113">
        <v>20600</v>
      </c>
      <c r="K24" s="113">
        <v>6800</v>
      </c>
      <c r="L24" s="113">
        <v>17690</v>
      </c>
      <c r="M24" s="113">
        <v>4360</v>
      </c>
      <c r="N24" s="113">
        <v>8020</v>
      </c>
      <c r="O24" s="113">
        <v>3500</v>
      </c>
      <c r="P24" s="113">
        <v>13996</v>
      </c>
      <c r="Q24" s="113">
        <v>0</v>
      </c>
      <c r="R24" s="113">
        <v>0</v>
      </c>
      <c r="S24" s="113">
        <v>0</v>
      </c>
      <c r="T24" s="113">
        <v>134002</v>
      </c>
      <c r="U24" s="113">
        <v>48180</v>
      </c>
      <c r="V24" s="113">
        <v>12960</v>
      </c>
      <c r="W24" s="113">
        <v>6670</v>
      </c>
      <c r="X24" s="113">
        <v>23600</v>
      </c>
      <c r="Y24" s="113">
        <v>14642</v>
      </c>
      <c r="Z24" s="113">
        <v>0</v>
      </c>
      <c r="AA24" s="113">
        <v>400</v>
      </c>
      <c r="AB24" s="113">
        <v>27550</v>
      </c>
    </row>
    <row r="25" spans="1:28" s="114" customFormat="1" ht="15.95" customHeight="1">
      <c r="A25" s="123" t="s">
        <v>1607</v>
      </c>
      <c r="B25" s="113">
        <v>224700</v>
      </c>
      <c r="C25" s="113">
        <v>176300</v>
      </c>
      <c r="D25" s="113">
        <v>81600</v>
      </c>
      <c r="E25" s="113">
        <v>15500</v>
      </c>
      <c r="F25" s="113"/>
      <c r="G25" s="113">
        <v>20000</v>
      </c>
      <c r="H25" s="113"/>
      <c r="I25" s="113">
        <v>11000</v>
      </c>
      <c r="J25" s="113">
        <v>14000</v>
      </c>
      <c r="K25" s="113">
        <v>4200</v>
      </c>
      <c r="L25" s="113">
        <v>7700</v>
      </c>
      <c r="M25" s="113">
        <v>3500</v>
      </c>
      <c r="N25" s="113">
        <v>5800</v>
      </c>
      <c r="O25" s="113">
        <v>1000</v>
      </c>
      <c r="P25" s="113">
        <v>12000</v>
      </c>
      <c r="Q25" s="113"/>
      <c r="R25" s="113"/>
      <c r="S25" s="113"/>
      <c r="T25" s="113">
        <v>48400</v>
      </c>
      <c r="U25" s="113">
        <v>12700</v>
      </c>
      <c r="V25" s="113">
        <v>3800</v>
      </c>
      <c r="W25" s="113">
        <v>4000</v>
      </c>
      <c r="X25" s="113">
        <v>5000</v>
      </c>
      <c r="Y25" s="113">
        <v>7000</v>
      </c>
      <c r="Z25" s="113"/>
      <c r="AA25" s="113">
        <v>400</v>
      </c>
      <c r="AB25" s="113">
        <v>15500</v>
      </c>
    </row>
    <row r="26" spans="1:28" s="114" customFormat="1" ht="15.95" customHeight="1">
      <c r="A26" s="123" t="s">
        <v>1568</v>
      </c>
      <c r="B26" s="113">
        <v>126000</v>
      </c>
      <c r="C26" s="113">
        <v>72000</v>
      </c>
      <c r="D26" s="113">
        <v>23000</v>
      </c>
      <c r="E26" s="113">
        <v>2700</v>
      </c>
      <c r="F26" s="113"/>
      <c r="G26" s="113">
        <v>2500</v>
      </c>
      <c r="H26" s="113"/>
      <c r="I26" s="113">
        <v>26000</v>
      </c>
      <c r="J26" s="113">
        <v>4500</v>
      </c>
      <c r="K26" s="113">
        <v>1700</v>
      </c>
      <c r="L26" s="113">
        <v>9000</v>
      </c>
      <c r="M26" s="113">
        <v>500</v>
      </c>
      <c r="N26" s="113">
        <v>1200</v>
      </c>
      <c r="O26" s="113"/>
      <c r="P26" s="113">
        <v>900</v>
      </c>
      <c r="Q26" s="113"/>
      <c r="R26" s="113"/>
      <c r="S26" s="113"/>
      <c r="T26" s="113">
        <v>54000</v>
      </c>
      <c r="U26" s="113">
        <v>32000</v>
      </c>
      <c r="V26" s="113">
        <v>2000</v>
      </c>
      <c r="W26" s="113">
        <v>1000</v>
      </c>
      <c r="X26" s="113">
        <v>13600</v>
      </c>
      <c r="Y26" s="113">
        <v>400</v>
      </c>
      <c r="Z26" s="113"/>
      <c r="AA26" s="113"/>
      <c r="AB26" s="113">
        <v>5000</v>
      </c>
    </row>
    <row r="27" spans="1:28" s="114" customFormat="1" ht="15.95" customHeight="1">
      <c r="A27" s="123" t="s">
        <v>1608</v>
      </c>
      <c r="B27" s="113">
        <v>67292</v>
      </c>
      <c r="C27" s="113">
        <v>43500</v>
      </c>
      <c r="D27" s="113">
        <v>25530</v>
      </c>
      <c r="E27" s="113">
        <v>4000</v>
      </c>
      <c r="F27" s="113"/>
      <c r="G27" s="113">
        <v>5300</v>
      </c>
      <c r="H27" s="113">
        <v>90</v>
      </c>
      <c r="I27" s="113">
        <v>3400</v>
      </c>
      <c r="J27" s="113">
        <v>1600</v>
      </c>
      <c r="K27" s="113">
        <v>600</v>
      </c>
      <c r="L27" s="113">
        <v>600</v>
      </c>
      <c r="M27" s="113">
        <v>60</v>
      </c>
      <c r="N27" s="113">
        <v>720</v>
      </c>
      <c r="O27" s="113">
        <v>1000</v>
      </c>
      <c r="P27" s="113">
        <v>600</v>
      </c>
      <c r="Q27" s="113"/>
      <c r="R27" s="113"/>
      <c r="S27" s="113"/>
      <c r="T27" s="113">
        <v>23792</v>
      </c>
      <c r="U27" s="113">
        <v>2500</v>
      </c>
      <c r="V27" s="113">
        <v>1600</v>
      </c>
      <c r="W27" s="113">
        <v>950</v>
      </c>
      <c r="X27" s="113">
        <v>5000</v>
      </c>
      <c r="Y27" s="113">
        <v>6692</v>
      </c>
      <c r="Z27" s="113"/>
      <c r="AA27" s="113"/>
      <c r="AB27" s="113">
        <v>7050</v>
      </c>
    </row>
    <row r="28" spans="1:28" s="114" customFormat="1" ht="15.95" customHeight="1">
      <c r="A28" s="123" t="s">
        <v>1609</v>
      </c>
      <c r="B28" s="113">
        <v>24996</v>
      </c>
      <c r="C28" s="113">
        <v>17186</v>
      </c>
      <c r="D28" s="113">
        <v>7100</v>
      </c>
      <c r="E28" s="113">
        <v>1800</v>
      </c>
      <c r="F28" s="113"/>
      <c r="G28" s="113">
        <v>3100</v>
      </c>
      <c r="H28" s="113">
        <v>300</v>
      </c>
      <c r="I28" s="113">
        <v>1100</v>
      </c>
      <c r="J28" s="113">
        <v>500</v>
      </c>
      <c r="K28" s="113">
        <v>300</v>
      </c>
      <c r="L28" s="113">
        <v>390</v>
      </c>
      <c r="M28" s="113">
        <v>300</v>
      </c>
      <c r="N28" s="113">
        <v>300</v>
      </c>
      <c r="O28" s="113">
        <v>1500</v>
      </c>
      <c r="P28" s="113">
        <v>496</v>
      </c>
      <c r="Q28" s="113"/>
      <c r="R28" s="113"/>
      <c r="S28" s="113"/>
      <c r="T28" s="113">
        <v>7810</v>
      </c>
      <c r="U28" s="113">
        <v>980</v>
      </c>
      <c r="V28" s="113">
        <v>5560</v>
      </c>
      <c r="W28" s="113">
        <v>720</v>
      </c>
      <c r="X28" s="113"/>
      <c r="Y28" s="113">
        <v>550</v>
      </c>
      <c r="Z28" s="113"/>
      <c r="AA28" s="113"/>
      <c r="AB28" s="113"/>
    </row>
    <row r="29" spans="1:28" s="119" customFormat="1" ht="15.95" customHeight="1">
      <c r="A29" s="118" t="s">
        <v>1610</v>
      </c>
      <c r="B29" s="117">
        <v>943058</v>
      </c>
      <c r="C29" s="117">
        <v>783836</v>
      </c>
      <c r="D29" s="117">
        <v>362356</v>
      </c>
      <c r="E29" s="117">
        <v>99293</v>
      </c>
      <c r="F29" s="117">
        <v>0</v>
      </c>
      <c r="G29" s="117">
        <v>55945</v>
      </c>
      <c r="H29" s="117">
        <v>17694</v>
      </c>
      <c r="I29" s="117">
        <v>36719</v>
      </c>
      <c r="J29" s="117">
        <v>40770</v>
      </c>
      <c r="K29" s="117">
        <v>14954</v>
      </c>
      <c r="L29" s="117">
        <v>39317</v>
      </c>
      <c r="M29" s="117">
        <v>27642</v>
      </c>
      <c r="N29" s="117">
        <v>28659</v>
      </c>
      <c r="O29" s="117">
        <v>15755</v>
      </c>
      <c r="P29" s="117">
        <v>40762</v>
      </c>
      <c r="Q29" s="117">
        <v>0</v>
      </c>
      <c r="R29" s="117">
        <v>3970</v>
      </c>
      <c r="S29" s="117">
        <v>0</v>
      </c>
      <c r="T29" s="117">
        <v>159222</v>
      </c>
      <c r="U29" s="117">
        <v>37019</v>
      </c>
      <c r="V29" s="117">
        <v>35079</v>
      </c>
      <c r="W29" s="117">
        <v>23929</v>
      </c>
      <c r="X29" s="117">
        <v>1110</v>
      </c>
      <c r="Y29" s="117">
        <v>46909</v>
      </c>
      <c r="Z29" s="117">
        <v>2435</v>
      </c>
      <c r="AA29" s="117">
        <v>3372</v>
      </c>
      <c r="AB29" s="117">
        <v>9369</v>
      </c>
    </row>
    <row r="30" spans="1:28" s="114" customFormat="1" ht="15.95" customHeight="1">
      <c r="A30" s="115" t="s">
        <v>1569</v>
      </c>
      <c r="B30" s="113">
        <v>25370</v>
      </c>
      <c r="C30" s="113">
        <v>4000</v>
      </c>
      <c r="D30" s="113"/>
      <c r="E30" s="113">
        <v>170</v>
      </c>
      <c r="F30" s="113"/>
      <c r="G30" s="113"/>
      <c r="H30" s="113"/>
      <c r="I30" s="113"/>
      <c r="J30" s="113"/>
      <c r="K30" s="113"/>
      <c r="L30" s="113"/>
      <c r="M30" s="113"/>
      <c r="N30" s="113"/>
      <c r="O30" s="113"/>
      <c r="P30" s="113"/>
      <c r="Q30" s="113"/>
      <c r="R30" s="113">
        <v>3830</v>
      </c>
      <c r="S30" s="113"/>
      <c r="T30" s="113">
        <v>21370</v>
      </c>
      <c r="U30" s="113">
        <v>1900</v>
      </c>
      <c r="V30" s="113">
        <v>8318</v>
      </c>
      <c r="W30" s="113">
        <v>3410</v>
      </c>
      <c r="X30" s="113"/>
      <c r="Y30" s="113">
        <v>2885</v>
      </c>
      <c r="Z30" s="113"/>
      <c r="AA30" s="113"/>
      <c r="AB30" s="113">
        <v>4857</v>
      </c>
    </row>
    <row r="31" spans="1:28" s="114" customFormat="1" ht="15.95" customHeight="1">
      <c r="A31" s="115" t="s">
        <v>1611</v>
      </c>
      <c r="B31" s="113">
        <v>440</v>
      </c>
      <c r="C31" s="113">
        <v>395</v>
      </c>
      <c r="D31" s="113">
        <v>73</v>
      </c>
      <c r="E31" s="113">
        <v>4</v>
      </c>
      <c r="F31" s="113"/>
      <c r="G31" s="113">
        <v>3</v>
      </c>
      <c r="H31" s="113">
        <v>5</v>
      </c>
      <c r="I31" s="113">
        <v>2</v>
      </c>
      <c r="J31" s="113"/>
      <c r="K31" s="113">
        <v>306</v>
      </c>
      <c r="L31" s="113"/>
      <c r="M31" s="113"/>
      <c r="N31" s="113"/>
      <c r="O31" s="113"/>
      <c r="P31" s="113">
        <v>2</v>
      </c>
      <c r="Q31" s="113"/>
      <c r="R31" s="113"/>
      <c r="S31" s="113"/>
      <c r="T31" s="113">
        <v>45</v>
      </c>
      <c r="U31" s="113">
        <v>6</v>
      </c>
      <c r="V31" s="113">
        <v>36</v>
      </c>
      <c r="W31" s="113"/>
      <c r="X31" s="113"/>
      <c r="Y31" s="113">
        <v>3</v>
      </c>
      <c r="Z31" s="113"/>
      <c r="AA31" s="113"/>
      <c r="AB31" s="113"/>
    </row>
    <row r="32" spans="1:28" s="114" customFormat="1" ht="15.95" customHeight="1">
      <c r="A32" s="115" t="s">
        <v>1597</v>
      </c>
      <c r="B32" s="113">
        <v>917248</v>
      </c>
      <c r="C32" s="113">
        <v>779441</v>
      </c>
      <c r="D32" s="113">
        <v>362283</v>
      </c>
      <c r="E32" s="113">
        <v>99119</v>
      </c>
      <c r="F32" s="113">
        <v>0</v>
      </c>
      <c r="G32" s="113">
        <v>55942</v>
      </c>
      <c r="H32" s="113">
        <v>17689</v>
      </c>
      <c r="I32" s="113">
        <v>36717</v>
      </c>
      <c r="J32" s="113">
        <v>40770</v>
      </c>
      <c r="K32" s="113">
        <v>14648</v>
      </c>
      <c r="L32" s="113">
        <v>39317</v>
      </c>
      <c r="M32" s="113">
        <v>27642</v>
      </c>
      <c r="N32" s="113">
        <v>28659</v>
      </c>
      <c r="O32" s="113">
        <v>15755</v>
      </c>
      <c r="P32" s="113">
        <v>40760</v>
      </c>
      <c r="Q32" s="113">
        <v>0</v>
      </c>
      <c r="R32" s="113">
        <v>140</v>
      </c>
      <c r="S32" s="113">
        <v>0</v>
      </c>
      <c r="T32" s="113">
        <v>137807</v>
      </c>
      <c r="U32" s="113">
        <v>35113</v>
      </c>
      <c r="V32" s="113">
        <v>26725</v>
      </c>
      <c r="W32" s="113">
        <v>20519</v>
      </c>
      <c r="X32" s="113">
        <v>1110</v>
      </c>
      <c r="Y32" s="113">
        <v>44021</v>
      </c>
      <c r="Z32" s="113">
        <v>2435</v>
      </c>
      <c r="AA32" s="113">
        <v>3372</v>
      </c>
      <c r="AB32" s="113">
        <v>4512</v>
      </c>
    </row>
    <row r="33" spans="1:28" s="114" customFormat="1" ht="15.95" customHeight="1">
      <c r="A33" s="124" t="s">
        <v>1612</v>
      </c>
      <c r="B33" s="113">
        <v>249160</v>
      </c>
      <c r="C33" s="113">
        <v>215728</v>
      </c>
      <c r="D33" s="113">
        <v>84292</v>
      </c>
      <c r="E33" s="113">
        <v>19732</v>
      </c>
      <c r="F33" s="113"/>
      <c r="G33" s="113">
        <v>11461</v>
      </c>
      <c r="H33" s="113">
        <v>495</v>
      </c>
      <c r="I33" s="113">
        <v>12879</v>
      </c>
      <c r="J33" s="113">
        <v>16465</v>
      </c>
      <c r="K33" s="113">
        <v>4079</v>
      </c>
      <c r="L33" s="113">
        <v>13810</v>
      </c>
      <c r="M33" s="113">
        <v>16976</v>
      </c>
      <c r="N33" s="113">
        <v>8609</v>
      </c>
      <c r="O33" s="113">
        <v>1421</v>
      </c>
      <c r="P33" s="113">
        <v>25509</v>
      </c>
      <c r="Q33" s="113"/>
      <c r="R33" s="113"/>
      <c r="S33" s="113"/>
      <c r="T33" s="113">
        <v>33432</v>
      </c>
      <c r="U33" s="113">
        <v>11337</v>
      </c>
      <c r="V33" s="113">
        <v>8213</v>
      </c>
      <c r="W33" s="113">
        <v>3900</v>
      </c>
      <c r="X33" s="113">
        <v>0</v>
      </c>
      <c r="Y33" s="113">
        <v>7281</v>
      </c>
      <c r="Z33" s="113">
        <v>0</v>
      </c>
      <c r="AA33" s="113">
        <v>1401</v>
      </c>
      <c r="AB33" s="113">
        <v>1300</v>
      </c>
    </row>
    <row r="34" spans="1:28" s="114" customFormat="1" ht="15.95" customHeight="1">
      <c r="A34" s="124" t="s">
        <v>1613</v>
      </c>
      <c r="B34" s="113">
        <v>117662</v>
      </c>
      <c r="C34" s="113">
        <v>90492</v>
      </c>
      <c r="D34" s="113">
        <v>36483</v>
      </c>
      <c r="E34" s="113">
        <v>10874</v>
      </c>
      <c r="F34" s="113">
        <v>0</v>
      </c>
      <c r="G34" s="113">
        <v>3675</v>
      </c>
      <c r="H34" s="113">
        <v>37</v>
      </c>
      <c r="I34" s="113">
        <v>5277</v>
      </c>
      <c r="J34" s="113">
        <v>8266</v>
      </c>
      <c r="K34" s="113">
        <v>2878</v>
      </c>
      <c r="L34" s="113">
        <v>14415</v>
      </c>
      <c r="M34" s="113">
        <v>1711</v>
      </c>
      <c r="N34" s="113">
        <v>2703</v>
      </c>
      <c r="O34" s="113">
        <v>0</v>
      </c>
      <c r="P34" s="113">
        <v>4173</v>
      </c>
      <c r="Q34" s="113">
        <v>0</v>
      </c>
      <c r="R34" s="113">
        <v>0</v>
      </c>
      <c r="S34" s="113"/>
      <c r="T34" s="113">
        <v>27170</v>
      </c>
      <c r="U34" s="113">
        <v>4059</v>
      </c>
      <c r="V34" s="113">
        <v>4322</v>
      </c>
      <c r="W34" s="113">
        <v>3281</v>
      </c>
      <c r="X34" s="113">
        <v>0</v>
      </c>
      <c r="Y34" s="113">
        <v>15508</v>
      </c>
      <c r="Z34" s="113">
        <v>0</v>
      </c>
      <c r="AA34" s="113">
        <v>0</v>
      </c>
      <c r="AB34" s="113"/>
    </row>
    <row r="35" spans="1:28" s="114" customFormat="1" ht="15.95" customHeight="1">
      <c r="A35" s="124" t="s">
        <v>1570</v>
      </c>
      <c r="B35" s="113">
        <v>275300</v>
      </c>
      <c r="C35" s="113">
        <v>265300</v>
      </c>
      <c r="D35" s="113">
        <v>143774</v>
      </c>
      <c r="E35" s="113">
        <v>47935</v>
      </c>
      <c r="F35" s="113"/>
      <c r="G35" s="113">
        <v>29389</v>
      </c>
      <c r="H35" s="113">
        <v>32</v>
      </c>
      <c r="I35" s="113">
        <v>12000</v>
      </c>
      <c r="J35" s="113">
        <v>6000</v>
      </c>
      <c r="K35" s="113">
        <v>4200</v>
      </c>
      <c r="L35" s="113">
        <v>3760</v>
      </c>
      <c r="M35" s="113">
        <v>5200</v>
      </c>
      <c r="N35" s="113">
        <v>10420</v>
      </c>
      <c r="O35" s="113">
        <v>0</v>
      </c>
      <c r="P35" s="113">
        <v>2500</v>
      </c>
      <c r="Q35" s="113"/>
      <c r="R35" s="113">
        <v>90</v>
      </c>
      <c r="S35" s="113"/>
      <c r="T35" s="113">
        <v>10000</v>
      </c>
      <c r="U35" s="113">
        <v>8000</v>
      </c>
      <c r="V35" s="113">
        <v>1500</v>
      </c>
      <c r="W35" s="113">
        <v>300</v>
      </c>
      <c r="X35" s="113"/>
      <c r="Y35" s="113">
        <v>200</v>
      </c>
      <c r="Z35" s="113"/>
      <c r="AA35" s="113"/>
      <c r="AB35" s="113"/>
    </row>
    <row r="36" spans="1:28" s="114" customFormat="1" ht="15.95" customHeight="1">
      <c r="A36" s="125" t="s">
        <v>1614</v>
      </c>
      <c r="B36" s="113">
        <v>51479</v>
      </c>
      <c r="C36" s="113">
        <v>43509</v>
      </c>
      <c r="D36" s="113">
        <v>18509</v>
      </c>
      <c r="E36" s="113">
        <v>4300</v>
      </c>
      <c r="F36" s="113"/>
      <c r="G36" s="113">
        <v>1500</v>
      </c>
      <c r="H36" s="113">
        <v>9500</v>
      </c>
      <c r="I36" s="113">
        <v>1200</v>
      </c>
      <c r="J36" s="113">
        <v>2500</v>
      </c>
      <c r="K36" s="113">
        <v>700</v>
      </c>
      <c r="L36" s="113">
        <v>1300</v>
      </c>
      <c r="M36" s="113">
        <v>200</v>
      </c>
      <c r="N36" s="113">
        <v>1200</v>
      </c>
      <c r="O36" s="113">
        <v>1500</v>
      </c>
      <c r="P36" s="113">
        <v>1100</v>
      </c>
      <c r="Q36" s="113">
        <v>0</v>
      </c>
      <c r="R36" s="113">
        <v>0</v>
      </c>
      <c r="S36" s="113">
        <v>0</v>
      </c>
      <c r="T36" s="113">
        <v>7970</v>
      </c>
      <c r="U36" s="113">
        <v>2500</v>
      </c>
      <c r="V36" s="113">
        <v>1414</v>
      </c>
      <c r="W36" s="113">
        <v>2684</v>
      </c>
      <c r="X36" s="113">
        <v>260</v>
      </c>
      <c r="Y36" s="113">
        <v>902</v>
      </c>
      <c r="Z36" s="113">
        <v>0</v>
      </c>
      <c r="AA36" s="113">
        <v>210</v>
      </c>
      <c r="AB36" s="113">
        <v>0</v>
      </c>
    </row>
    <row r="37" spans="1:28" s="114" customFormat="1" ht="15.95" customHeight="1">
      <c r="A37" s="125" t="s">
        <v>1571</v>
      </c>
      <c r="B37" s="113">
        <v>35551</v>
      </c>
      <c r="C37" s="113">
        <v>26088</v>
      </c>
      <c r="D37" s="113">
        <v>9476</v>
      </c>
      <c r="E37" s="113">
        <v>3352</v>
      </c>
      <c r="F37" s="113"/>
      <c r="G37" s="113">
        <v>1800</v>
      </c>
      <c r="H37" s="113">
        <v>1710</v>
      </c>
      <c r="I37" s="113">
        <v>680</v>
      </c>
      <c r="J37" s="113">
        <v>1800</v>
      </c>
      <c r="K37" s="113">
        <v>350</v>
      </c>
      <c r="L37" s="113">
        <v>1900</v>
      </c>
      <c r="M37" s="113">
        <v>300</v>
      </c>
      <c r="N37" s="113">
        <v>820</v>
      </c>
      <c r="O37" s="113">
        <v>2800</v>
      </c>
      <c r="P37" s="113">
        <v>1100</v>
      </c>
      <c r="Q37" s="113"/>
      <c r="R37" s="113"/>
      <c r="S37" s="113"/>
      <c r="T37" s="113">
        <v>9463</v>
      </c>
      <c r="U37" s="113">
        <v>800</v>
      </c>
      <c r="V37" s="113">
        <v>3513</v>
      </c>
      <c r="W37" s="113">
        <v>1500</v>
      </c>
      <c r="X37" s="113">
        <v>800</v>
      </c>
      <c r="Y37" s="113">
        <v>1000</v>
      </c>
      <c r="Z37" s="113">
        <v>1500</v>
      </c>
      <c r="AA37" s="113">
        <v>350</v>
      </c>
      <c r="AB37" s="113"/>
    </row>
    <row r="38" spans="1:28" s="119" customFormat="1" ht="15.95" customHeight="1">
      <c r="A38" s="125" t="s">
        <v>1615</v>
      </c>
      <c r="B38" s="113">
        <v>41326</v>
      </c>
      <c r="C38" s="113">
        <v>29216</v>
      </c>
      <c r="D38" s="113">
        <v>14463</v>
      </c>
      <c r="E38" s="113">
        <v>2115</v>
      </c>
      <c r="F38" s="113"/>
      <c r="G38" s="113">
        <v>1853</v>
      </c>
      <c r="H38" s="113">
        <v>2400</v>
      </c>
      <c r="I38" s="113">
        <v>1300</v>
      </c>
      <c r="J38" s="113">
        <v>1750</v>
      </c>
      <c r="K38" s="113">
        <v>550</v>
      </c>
      <c r="L38" s="113">
        <v>930</v>
      </c>
      <c r="M38" s="113">
        <v>760</v>
      </c>
      <c r="N38" s="113">
        <v>1150</v>
      </c>
      <c r="O38" s="113">
        <v>225</v>
      </c>
      <c r="P38" s="113">
        <v>1720</v>
      </c>
      <c r="Q38" s="113"/>
      <c r="R38" s="113"/>
      <c r="S38" s="113">
        <v>0</v>
      </c>
      <c r="T38" s="113">
        <v>12110</v>
      </c>
      <c r="U38" s="113">
        <v>1460</v>
      </c>
      <c r="V38" s="113">
        <v>2080</v>
      </c>
      <c r="W38" s="113">
        <v>1800</v>
      </c>
      <c r="X38" s="113"/>
      <c r="Y38" s="113">
        <v>3750</v>
      </c>
      <c r="Z38" s="113">
        <v>180</v>
      </c>
      <c r="AA38" s="113">
        <v>100</v>
      </c>
      <c r="AB38" s="113">
        <v>2740</v>
      </c>
    </row>
    <row r="39" spans="1:28" s="114" customFormat="1" ht="15.95" customHeight="1">
      <c r="A39" s="126" t="s">
        <v>1616</v>
      </c>
      <c r="B39" s="113">
        <v>31399</v>
      </c>
      <c r="C39" s="113">
        <v>27319</v>
      </c>
      <c r="D39" s="113">
        <v>16709</v>
      </c>
      <c r="E39" s="113">
        <v>3810</v>
      </c>
      <c r="F39" s="113"/>
      <c r="G39" s="113">
        <v>790</v>
      </c>
      <c r="H39" s="113">
        <v>1540</v>
      </c>
      <c r="I39" s="113">
        <v>535</v>
      </c>
      <c r="J39" s="113">
        <v>570</v>
      </c>
      <c r="K39" s="113">
        <v>390</v>
      </c>
      <c r="L39" s="113">
        <v>430</v>
      </c>
      <c r="M39" s="113">
        <v>380</v>
      </c>
      <c r="N39" s="113">
        <v>540</v>
      </c>
      <c r="O39" s="113">
        <v>795</v>
      </c>
      <c r="P39" s="113">
        <v>830</v>
      </c>
      <c r="Q39" s="113"/>
      <c r="R39" s="113"/>
      <c r="S39" s="113"/>
      <c r="T39" s="113">
        <v>4080</v>
      </c>
      <c r="U39" s="113">
        <v>1900</v>
      </c>
      <c r="V39" s="113">
        <v>590</v>
      </c>
      <c r="W39" s="113">
        <v>750</v>
      </c>
      <c r="X39" s="113"/>
      <c r="Y39" s="113">
        <v>640</v>
      </c>
      <c r="Z39" s="113"/>
      <c r="AA39" s="113">
        <v>200</v>
      </c>
      <c r="AB39" s="113"/>
    </row>
    <row r="40" spans="1:28" s="114" customFormat="1" ht="15.95" customHeight="1">
      <c r="A40" s="126" t="s">
        <v>1617</v>
      </c>
      <c r="B40" s="113">
        <v>19352</v>
      </c>
      <c r="C40" s="113">
        <v>15006</v>
      </c>
      <c r="D40" s="113">
        <v>8240</v>
      </c>
      <c r="E40" s="113">
        <v>1330</v>
      </c>
      <c r="F40" s="113"/>
      <c r="G40" s="113">
        <v>765</v>
      </c>
      <c r="H40" s="113">
        <v>427</v>
      </c>
      <c r="I40" s="113">
        <v>524</v>
      </c>
      <c r="J40" s="113">
        <v>568</v>
      </c>
      <c r="K40" s="113">
        <v>291</v>
      </c>
      <c r="L40" s="113">
        <v>357</v>
      </c>
      <c r="M40" s="113">
        <v>711</v>
      </c>
      <c r="N40" s="113">
        <v>636</v>
      </c>
      <c r="O40" s="113">
        <v>206</v>
      </c>
      <c r="P40" s="113">
        <v>951</v>
      </c>
      <c r="Q40" s="113"/>
      <c r="R40" s="113"/>
      <c r="S40" s="113"/>
      <c r="T40" s="113">
        <v>4346</v>
      </c>
      <c r="U40" s="113">
        <v>757</v>
      </c>
      <c r="V40" s="113">
        <v>888</v>
      </c>
      <c r="W40" s="113">
        <v>1181</v>
      </c>
      <c r="X40" s="113"/>
      <c r="Y40" s="113">
        <v>1189</v>
      </c>
      <c r="Z40" s="113"/>
      <c r="AA40" s="113">
        <v>331</v>
      </c>
      <c r="AB40" s="113"/>
    </row>
    <row r="41" spans="1:28" s="114" customFormat="1" ht="15.95" customHeight="1">
      <c r="A41" s="126" t="s">
        <v>1618</v>
      </c>
      <c r="B41" s="113">
        <v>56778</v>
      </c>
      <c r="C41" s="113">
        <v>41893</v>
      </c>
      <c r="D41" s="113">
        <v>18507</v>
      </c>
      <c r="E41" s="113">
        <v>3671</v>
      </c>
      <c r="F41" s="113"/>
      <c r="G41" s="113">
        <v>3409</v>
      </c>
      <c r="H41" s="113">
        <v>898</v>
      </c>
      <c r="I41" s="113">
        <v>1592</v>
      </c>
      <c r="J41" s="113">
        <v>2061</v>
      </c>
      <c r="K41" s="113">
        <v>830</v>
      </c>
      <c r="L41" s="113">
        <v>1745</v>
      </c>
      <c r="M41" s="113">
        <v>784</v>
      </c>
      <c r="N41" s="113">
        <v>1381</v>
      </c>
      <c r="O41" s="113">
        <v>5208</v>
      </c>
      <c r="P41" s="113">
        <v>1807</v>
      </c>
      <c r="Q41" s="113"/>
      <c r="R41" s="113"/>
      <c r="S41" s="113"/>
      <c r="T41" s="113">
        <v>14885</v>
      </c>
      <c r="U41" s="113">
        <v>2500</v>
      </c>
      <c r="V41" s="113">
        <v>2055</v>
      </c>
      <c r="W41" s="113">
        <v>2923</v>
      </c>
      <c r="X41" s="113"/>
      <c r="Y41" s="113">
        <v>6700</v>
      </c>
      <c r="Z41" s="113">
        <v>55</v>
      </c>
      <c r="AA41" s="113">
        <v>180</v>
      </c>
      <c r="AB41" s="113">
        <v>472</v>
      </c>
    </row>
    <row r="42" spans="1:28" s="114" customFormat="1" ht="15.95" customHeight="1">
      <c r="A42" s="126" t="s">
        <v>1619</v>
      </c>
      <c r="B42" s="113">
        <v>21350</v>
      </c>
      <c r="C42" s="113">
        <v>15350</v>
      </c>
      <c r="D42" s="113">
        <v>7800</v>
      </c>
      <c r="E42" s="113">
        <v>900</v>
      </c>
      <c r="F42" s="113"/>
      <c r="G42" s="113">
        <v>600</v>
      </c>
      <c r="H42" s="113">
        <v>600</v>
      </c>
      <c r="I42" s="113">
        <v>450</v>
      </c>
      <c r="J42" s="113">
        <v>350</v>
      </c>
      <c r="K42" s="113">
        <v>250</v>
      </c>
      <c r="L42" s="113">
        <v>350</v>
      </c>
      <c r="M42" s="113">
        <v>450</v>
      </c>
      <c r="N42" s="113">
        <v>800</v>
      </c>
      <c r="O42" s="113">
        <v>2100</v>
      </c>
      <c r="P42" s="113">
        <v>700</v>
      </c>
      <c r="Q42" s="113"/>
      <c r="R42" s="113"/>
      <c r="S42" s="113"/>
      <c r="T42" s="113">
        <v>6000</v>
      </c>
      <c r="U42" s="113">
        <v>800</v>
      </c>
      <c r="V42" s="113">
        <v>800</v>
      </c>
      <c r="W42" s="113">
        <v>900</v>
      </c>
      <c r="X42" s="113">
        <v>50</v>
      </c>
      <c r="Y42" s="113">
        <v>2550</v>
      </c>
      <c r="Z42" s="113">
        <v>500</v>
      </c>
      <c r="AA42" s="113">
        <v>400</v>
      </c>
      <c r="AB42" s="113"/>
    </row>
    <row r="43" spans="1:28" s="114" customFormat="1" ht="15.95" customHeight="1">
      <c r="A43" s="126" t="s">
        <v>1572</v>
      </c>
      <c r="B43" s="113">
        <v>17891</v>
      </c>
      <c r="C43" s="113">
        <v>9540</v>
      </c>
      <c r="D43" s="113">
        <v>4030</v>
      </c>
      <c r="E43" s="113">
        <v>1100</v>
      </c>
      <c r="F43" s="113"/>
      <c r="G43" s="113">
        <v>700</v>
      </c>
      <c r="H43" s="113">
        <v>50</v>
      </c>
      <c r="I43" s="113">
        <v>280</v>
      </c>
      <c r="J43" s="113">
        <v>440</v>
      </c>
      <c r="K43" s="113">
        <v>130</v>
      </c>
      <c r="L43" s="113">
        <v>320</v>
      </c>
      <c r="M43" s="113">
        <v>170</v>
      </c>
      <c r="N43" s="113">
        <v>400</v>
      </c>
      <c r="O43" s="113">
        <v>1500</v>
      </c>
      <c r="P43" s="113">
        <v>370</v>
      </c>
      <c r="Q43" s="113"/>
      <c r="R43" s="113">
        <v>50</v>
      </c>
      <c r="S43" s="113"/>
      <c r="T43" s="113">
        <v>8351</v>
      </c>
      <c r="U43" s="113">
        <v>1000</v>
      </c>
      <c r="V43" s="113">
        <v>1350</v>
      </c>
      <c r="W43" s="113">
        <v>1300</v>
      </c>
      <c r="X43" s="113"/>
      <c r="Y43" s="113">
        <v>4301</v>
      </c>
      <c r="Z43" s="113">
        <v>200</v>
      </c>
      <c r="AA43" s="113">
        <v>200</v>
      </c>
      <c r="AB43" s="113"/>
    </row>
    <row r="44" spans="1:28" s="119" customFormat="1" ht="15.95" customHeight="1">
      <c r="A44" s="118" t="s">
        <v>1620</v>
      </c>
      <c r="B44" s="117">
        <v>501660</v>
      </c>
      <c r="C44" s="117">
        <v>303744</v>
      </c>
      <c r="D44" s="117">
        <v>124114</v>
      </c>
      <c r="E44" s="117">
        <v>29006</v>
      </c>
      <c r="F44" s="117">
        <v>0</v>
      </c>
      <c r="G44" s="117">
        <v>12280</v>
      </c>
      <c r="H44" s="117">
        <v>20702</v>
      </c>
      <c r="I44" s="117">
        <v>13717</v>
      </c>
      <c r="J44" s="117">
        <v>9008</v>
      </c>
      <c r="K44" s="117">
        <v>4246</v>
      </c>
      <c r="L44" s="117">
        <v>19799</v>
      </c>
      <c r="M44" s="117">
        <v>8493</v>
      </c>
      <c r="N44" s="117">
        <v>6692</v>
      </c>
      <c r="O44" s="117">
        <v>44173</v>
      </c>
      <c r="P44" s="117">
        <v>10754</v>
      </c>
      <c r="Q44" s="117">
        <v>0</v>
      </c>
      <c r="R44" s="117">
        <v>600</v>
      </c>
      <c r="S44" s="117">
        <v>160</v>
      </c>
      <c r="T44" s="117">
        <v>197916</v>
      </c>
      <c r="U44" s="117">
        <v>14460</v>
      </c>
      <c r="V44" s="117">
        <v>15394</v>
      </c>
      <c r="W44" s="117">
        <v>15156</v>
      </c>
      <c r="X44" s="117">
        <v>30223</v>
      </c>
      <c r="Y44" s="117">
        <v>108538</v>
      </c>
      <c r="Z44" s="117">
        <v>220</v>
      </c>
      <c r="AA44" s="117">
        <v>3337</v>
      </c>
      <c r="AB44" s="117">
        <v>10588</v>
      </c>
    </row>
    <row r="45" spans="1:28" s="114" customFormat="1" ht="15.95" customHeight="1">
      <c r="A45" s="115" t="s">
        <v>1621</v>
      </c>
      <c r="B45" s="113">
        <v>7955</v>
      </c>
      <c r="C45" s="113">
        <v>600</v>
      </c>
      <c r="D45" s="113"/>
      <c r="E45" s="113"/>
      <c r="F45" s="113"/>
      <c r="G45" s="113"/>
      <c r="H45" s="113"/>
      <c r="I45" s="113"/>
      <c r="J45" s="113"/>
      <c r="K45" s="113"/>
      <c r="L45" s="113"/>
      <c r="M45" s="113"/>
      <c r="N45" s="113"/>
      <c r="O45" s="113"/>
      <c r="P45" s="113"/>
      <c r="Q45" s="113"/>
      <c r="R45" s="113">
        <v>600</v>
      </c>
      <c r="S45" s="113"/>
      <c r="T45" s="113">
        <v>7355</v>
      </c>
      <c r="U45" s="113">
        <v>1355</v>
      </c>
      <c r="V45" s="113">
        <v>1000</v>
      </c>
      <c r="W45" s="113">
        <v>2000</v>
      </c>
      <c r="X45" s="113"/>
      <c r="Y45" s="113">
        <v>1500</v>
      </c>
      <c r="Z45" s="113"/>
      <c r="AA45" s="113">
        <v>1000</v>
      </c>
      <c r="AB45" s="113">
        <v>500</v>
      </c>
    </row>
    <row r="46" spans="1:28" s="114" customFormat="1" ht="15.95" customHeight="1">
      <c r="A46" s="115" t="s">
        <v>1597</v>
      </c>
      <c r="B46" s="113">
        <v>493705</v>
      </c>
      <c r="C46" s="113">
        <v>303144</v>
      </c>
      <c r="D46" s="113">
        <v>124114</v>
      </c>
      <c r="E46" s="113">
        <v>29006</v>
      </c>
      <c r="F46" s="113">
        <v>0</v>
      </c>
      <c r="G46" s="113">
        <v>12280</v>
      </c>
      <c r="H46" s="113">
        <v>20702</v>
      </c>
      <c r="I46" s="113">
        <v>13717</v>
      </c>
      <c r="J46" s="113">
        <v>9008</v>
      </c>
      <c r="K46" s="113">
        <v>4246</v>
      </c>
      <c r="L46" s="113">
        <v>19799</v>
      </c>
      <c r="M46" s="113">
        <v>8493</v>
      </c>
      <c r="N46" s="113">
        <v>6692</v>
      </c>
      <c r="O46" s="113">
        <v>44173</v>
      </c>
      <c r="P46" s="113">
        <v>10754</v>
      </c>
      <c r="Q46" s="113">
        <v>0</v>
      </c>
      <c r="R46" s="113">
        <v>0</v>
      </c>
      <c r="S46" s="113">
        <v>160</v>
      </c>
      <c r="T46" s="113">
        <v>190561</v>
      </c>
      <c r="U46" s="113">
        <v>13105</v>
      </c>
      <c r="V46" s="113">
        <v>14394</v>
      </c>
      <c r="W46" s="113">
        <v>13156</v>
      </c>
      <c r="X46" s="113">
        <v>30223</v>
      </c>
      <c r="Y46" s="113">
        <v>107038</v>
      </c>
      <c r="Z46" s="113">
        <v>220</v>
      </c>
      <c r="AA46" s="113">
        <v>2337</v>
      </c>
      <c r="AB46" s="113">
        <v>10088</v>
      </c>
    </row>
    <row r="47" spans="1:28" s="114" customFormat="1" ht="15.95" customHeight="1">
      <c r="A47" s="124" t="s">
        <v>1573</v>
      </c>
      <c r="B47" s="113">
        <v>47968</v>
      </c>
      <c r="C47" s="113">
        <v>38368</v>
      </c>
      <c r="D47" s="113">
        <v>15800</v>
      </c>
      <c r="E47" s="113">
        <v>7369</v>
      </c>
      <c r="F47" s="113"/>
      <c r="G47" s="113">
        <v>2800</v>
      </c>
      <c r="H47" s="113">
        <v>100</v>
      </c>
      <c r="I47" s="113">
        <v>1700</v>
      </c>
      <c r="J47" s="113">
        <v>1700</v>
      </c>
      <c r="K47" s="113">
        <v>800</v>
      </c>
      <c r="L47" s="113">
        <v>1600</v>
      </c>
      <c r="M47" s="113">
        <v>1300</v>
      </c>
      <c r="N47" s="113">
        <v>1800</v>
      </c>
      <c r="O47" s="113">
        <v>500</v>
      </c>
      <c r="P47" s="113">
        <v>2800</v>
      </c>
      <c r="Q47" s="113"/>
      <c r="R47" s="113"/>
      <c r="S47" s="113">
        <v>99</v>
      </c>
      <c r="T47" s="113">
        <v>9600</v>
      </c>
      <c r="U47" s="113">
        <v>1400</v>
      </c>
      <c r="V47" s="113">
        <v>2200</v>
      </c>
      <c r="W47" s="113">
        <v>2000</v>
      </c>
      <c r="X47" s="113"/>
      <c r="Y47" s="113">
        <v>2700</v>
      </c>
      <c r="Z47" s="113"/>
      <c r="AA47" s="113">
        <v>400</v>
      </c>
      <c r="AB47" s="113">
        <v>900</v>
      </c>
    </row>
    <row r="48" spans="1:28" s="114" customFormat="1" ht="15.95" customHeight="1">
      <c r="A48" s="124" t="s">
        <v>1622</v>
      </c>
      <c r="B48" s="113">
        <v>31121</v>
      </c>
      <c r="C48" s="113">
        <v>25121</v>
      </c>
      <c r="D48" s="113">
        <v>9937</v>
      </c>
      <c r="E48" s="113">
        <v>2700</v>
      </c>
      <c r="F48" s="113"/>
      <c r="G48" s="113">
        <v>1566</v>
      </c>
      <c r="H48" s="113">
        <v>128</v>
      </c>
      <c r="I48" s="113">
        <v>924</v>
      </c>
      <c r="J48" s="113">
        <v>713</v>
      </c>
      <c r="K48" s="113">
        <v>331</v>
      </c>
      <c r="L48" s="113">
        <v>1005</v>
      </c>
      <c r="M48" s="113">
        <v>2294</v>
      </c>
      <c r="N48" s="113">
        <v>847</v>
      </c>
      <c r="O48" s="113">
        <v>2202</v>
      </c>
      <c r="P48" s="113">
        <v>2474</v>
      </c>
      <c r="Q48" s="113"/>
      <c r="R48" s="113"/>
      <c r="S48" s="113"/>
      <c r="T48" s="113">
        <v>6000</v>
      </c>
      <c r="U48" s="113">
        <v>1000</v>
      </c>
      <c r="V48" s="113">
        <v>1000</v>
      </c>
      <c r="W48" s="113">
        <v>2100</v>
      </c>
      <c r="X48" s="113">
        <v>200</v>
      </c>
      <c r="Y48" s="113">
        <v>1500</v>
      </c>
      <c r="Z48" s="113"/>
      <c r="AA48" s="113">
        <v>150</v>
      </c>
      <c r="AB48" s="113">
        <v>50</v>
      </c>
    </row>
    <row r="49" spans="1:28" s="114" customFormat="1" ht="15.95" customHeight="1">
      <c r="A49" s="125" t="s">
        <v>1574</v>
      </c>
      <c r="B49" s="113">
        <v>159700</v>
      </c>
      <c r="C49" s="113">
        <v>85352</v>
      </c>
      <c r="D49" s="113">
        <v>38728</v>
      </c>
      <c r="E49" s="113">
        <v>10601</v>
      </c>
      <c r="F49" s="113"/>
      <c r="G49" s="113">
        <v>3600</v>
      </c>
      <c r="H49" s="113">
        <v>3755</v>
      </c>
      <c r="I49" s="113">
        <v>3607</v>
      </c>
      <c r="J49" s="113">
        <v>2178</v>
      </c>
      <c r="K49" s="113">
        <v>1150</v>
      </c>
      <c r="L49" s="113">
        <v>4614</v>
      </c>
      <c r="M49" s="113">
        <v>3250</v>
      </c>
      <c r="N49" s="113">
        <v>1500</v>
      </c>
      <c r="O49" s="113">
        <v>10000</v>
      </c>
      <c r="P49" s="113">
        <v>2369</v>
      </c>
      <c r="Q49" s="113"/>
      <c r="R49" s="113"/>
      <c r="S49" s="113"/>
      <c r="T49" s="113">
        <v>74348</v>
      </c>
      <c r="U49" s="113">
        <v>2800</v>
      </c>
      <c r="V49" s="113">
        <v>7000</v>
      </c>
      <c r="W49" s="113">
        <v>4850</v>
      </c>
      <c r="X49" s="113"/>
      <c r="Y49" s="113">
        <v>58678</v>
      </c>
      <c r="Z49" s="113">
        <v>20</v>
      </c>
      <c r="AA49" s="113">
        <v>1000</v>
      </c>
      <c r="AB49" s="113"/>
    </row>
    <row r="50" spans="1:28" s="114" customFormat="1" ht="15.95" customHeight="1">
      <c r="A50" s="125" t="s">
        <v>1623</v>
      </c>
      <c r="B50" s="113">
        <v>96725</v>
      </c>
      <c r="C50" s="113">
        <v>44000</v>
      </c>
      <c r="D50" s="113">
        <v>21000</v>
      </c>
      <c r="E50" s="113">
        <v>3700</v>
      </c>
      <c r="F50" s="113"/>
      <c r="G50" s="113">
        <v>2400</v>
      </c>
      <c r="H50" s="113">
        <v>1300</v>
      </c>
      <c r="I50" s="113">
        <v>3000</v>
      </c>
      <c r="J50" s="113">
        <v>2200</v>
      </c>
      <c r="K50" s="113">
        <v>1300</v>
      </c>
      <c r="L50" s="113">
        <v>2300</v>
      </c>
      <c r="M50" s="113">
        <v>1000</v>
      </c>
      <c r="N50" s="113">
        <v>1500</v>
      </c>
      <c r="O50" s="113">
        <v>2300</v>
      </c>
      <c r="P50" s="113">
        <v>2000</v>
      </c>
      <c r="Q50" s="113"/>
      <c r="R50" s="113"/>
      <c r="S50" s="113"/>
      <c r="T50" s="113">
        <v>52725</v>
      </c>
      <c r="U50" s="113">
        <v>3200</v>
      </c>
      <c r="V50" s="113">
        <v>2000</v>
      </c>
      <c r="W50" s="113">
        <v>2000</v>
      </c>
      <c r="X50" s="113">
        <v>30000</v>
      </c>
      <c r="Y50" s="113">
        <v>7000</v>
      </c>
      <c r="Z50" s="113"/>
      <c r="AA50" s="113">
        <v>250</v>
      </c>
      <c r="AB50" s="113">
        <v>8275</v>
      </c>
    </row>
    <row r="51" spans="1:28" s="114" customFormat="1" ht="15.95" customHeight="1">
      <c r="A51" s="125" t="s">
        <v>1575</v>
      </c>
      <c r="B51" s="113">
        <v>20341</v>
      </c>
      <c r="C51" s="113">
        <v>17698</v>
      </c>
      <c r="D51" s="113">
        <v>5275</v>
      </c>
      <c r="E51" s="113">
        <v>1885</v>
      </c>
      <c r="F51" s="113"/>
      <c r="G51" s="113">
        <v>649</v>
      </c>
      <c r="H51" s="113">
        <v>2395</v>
      </c>
      <c r="I51" s="113">
        <v>558</v>
      </c>
      <c r="J51" s="113">
        <v>693</v>
      </c>
      <c r="K51" s="113">
        <v>181</v>
      </c>
      <c r="L51" s="113">
        <v>1094</v>
      </c>
      <c r="M51" s="113">
        <v>189</v>
      </c>
      <c r="N51" s="113">
        <v>324</v>
      </c>
      <c r="O51" s="113">
        <v>4171</v>
      </c>
      <c r="P51" s="113">
        <v>284</v>
      </c>
      <c r="Q51" s="113"/>
      <c r="R51" s="113"/>
      <c r="S51" s="113"/>
      <c r="T51" s="113">
        <v>2643</v>
      </c>
      <c r="U51" s="113">
        <v>630</v>
      </c>
      <c r="V51" s="113">
        <v>349</v>
      </c>
      <c r="W51" s="113">
        <v>1012</v>
      </c>
      <c r="X51" s="113"/>
      <c r="Y51" s="113">
        <v>330</v>
      </c>
      <c r="Z51" s="113"/>
      <c r="AA51" s="113">
        <v>164</v>
      </c>
      <c r="AB51" s="113">
        <v>158</v>
      </c>
    </row>
    <row r="52" spans="1:28" s="119" customFormat="1" ht="15.95" customHeight="1">
      <c r="A52" s="126" t="s">
        <v>1576</v>
      </c>
      <c r="B52" s="113">
        <v>10087</v>
      </c>
      <c r="C52" s="113">
        <v>5700</v>
      </c>
      <c r="D52" s="113">
        <v>2672</v>
      </c>
      <c r="E52" s="113">
        <v>751</v>
      </c>
      <c r="F52" s="113">
        <v>0</v>
      </c>
      <c r="G52" s="113">
        <v>286</v>
      </c>
      <c r="H52" s="113">
        <v>24</v>
      </c>
      <c r="I52" s="113">
        <v>228</v>
      </c>
      <c r="J52" s="113">
        <v>227</v>
      </c>
      <c r="K52" s="113">
        <v>89</v>
      </c>
      <c r="L52" s="113">
        <v>186</v>
      </c>
      <c r="M52" s="113">
        <v>336</v>
      </c>
      <c r="N52" s="113">
        <v>335</v>
      </c>
      <c r="O52" s="113">
        <v>0</v>
      </c>
      <c r="P52" s="113">
        <v>505</v>
      </c>
      <c r="Q52" s="113">
        <v>0</v>
      </c>
      <c r="R52" s="113">
        <v>0</v>
      </c>
      <c r="S52" s="113">
        <v>61</v>
      </c>
      <c r="T52" s="113">
        <v>4387</v>
      </c>
      <c r="U52" s="113">
        <v>268</v>
      </c>
      <c r="V52" s="113">
        <v>565</v>
      </c>
      <c r="W52" s="113">
        <v>654</v>
      </c>
      <c r="X52" s="113">
        <v>0</v>
      </c>
      <c r="Y52" s="113">
        <v>2830</v>
      </c>
      <c r="Z52" s="113">
        <v>0</v>
      </c>
      <c r="AA52" s="113">
        <v>70</v>
      </c>
      <c r="AB52" s="113">
        <v>0</v>
      </c>
    </row>
    <row r="53" spans="1:28" s="114" customFormat="1" ht="15.95" customHeight="1">
      <c r="A53" s="126" t="s">
        <v>1624</v>
      </c>
      <c r="B53" s="113">
        <v>127763</v>
      </c>
      <c r="C53" s="113">
        <v>86905</v>
      </c>
      <c r="D53" s="113">
        <v>30702</v>
      </c>
      <c r="E53" s="113">
        <v>2000</v>
      </c>
      <c r="F53" s="113"/>
      <c r="G53" s="113">
        <v>979</v>
      </c>
      <c r="H53" s="113">
        <v>13000</v>
      </c>
      <c r="I53" s="113">
        <v>3700</v>
      </c>
      <c r="J53" s="113">
        <v>1297</v>
      </c>
      <c r="K53" s="113">
        <v>395</v>
      </c>
      <c r="L53" s="113">
        <v>9000</v>
      </c>
      <c r="M53" s="113">
        <v>124</v>
      </c>
      <c r="N53" s="113">
        <v>386</v>
      </c>
      <c r="O53" s="113">
        <v>25000</v>
      </c>
      <c r="P53" s="113">
        <v>322</v>
      </c>
      <c r="Q53" s="113"/>
      <c r="R53" s="113"/>
      <c r="S53" s="113"/>
      <c r="T53" s="113">
        <v>40858</v>
      </c>
      <c r="U53" s="113">
        <v>3807</v>
      </c>
      <c r="V53" s="113">
        <v>1280</v>
      </c>
      <c r="W53" s="113">
        <v>540</v>
      </c>
      <c r="X53" s="113">
        <v>23</v>
      </c>
      <c r="Y53" s="113">
        <v>34000</v>
      </c>
      <c r="Z53" s="113">
        <v>200</v>
      </c>
      <c r="AA53" s="113">
        <v>303</v>
      </c>
      <c r="AB53" s="113">
        <v>705</v>
      </c>
    </row>
    <row r="54" spans="1:28" s="127" customFormat="1" ht="15.95" customHeight="1">
      <c r="A54" s="118" t="s">
        <v>1625</v>
      </c>
      <c r="B54" s="117">
        <v>386690</v>
      </c>
      <c r="C54" s="117">
        <v>288942</v>
      </c>
      <c r="D54" s="117">
        <v>114045</v>
      </c>
      <c r="E54" s="117">
        <v>37334</v>
      </c>
      <c r="F54" s="117">
        <v>0</v>
      </c>
      <c r="G54" s="117">
        <v>14207</v>
      </c>
      <c r="H54" s="117">
        <v>35970</v>
      </c>
      <c r="I54" s="117">
        <v>9660</v>
      </c>
      <c r="J54" s="117">
        <v>6332</v>
      </c>
      <c r="K54" s="117">
        <v>2737</v>
      </c>
      <c r="L54" s="117">
        <v>4530</v>
      </c>
      <c r="M54" s="117">
        <v>3750</v>
      </c>
      <c r="N54" s="117">
        <v>4570</v>
      </c>
      <c r="O54" s="117">
        <v>49349</v>
      </c>
      <c r="P54" s="117">
        <v>5858</v>
      </c>
      <c r="Q54" s="117">
        <v>0</v>
      </c>
      <c r="R54" s="117">
        <v>500</v>
      </c>
      <c r="S54" s="117">
        <v>100</v>
      </c>
      <c r="T54" s="117">
        <v>97748</v>
      </c>
      <c r="U54" s="117">
        <v>12932</v>
      </c>
      <c r="V54" s="117">
        <v>10926</v>
      </c>
      <c r="W54" s="117">
        <v>14989</v>
      </c>
      <c r="X54" s="117">
        <v>320</v>
      </c>
      <c r="Y54" s="117">
        <v>17880</v>
      </c>
      <c r="Z54" s="117">
        <v>6996</v>
      </c>
      <c r="AA54" s="117">
        <v>4603</v>
      </c>
      <c r="AB54" s="117">
        <v>29102</v>
      </c>
    </row>
    <row r="55" spans="1:28" ht="15.95" customHeight="1">
      <c r="A55" s="128" t="s">
        <v>1626</v>
      </c>
      <c r="B55" s="113">
        <v>33290</v>
      </c>
      <c r="C55" s="113">
        <v>500</v>
      </c>
      <c r="D55" s="113"/>
      <c r="E55" s="113"/>
      <c r="F55" s="113"/>
      <c r="G55" s="113"/>
      <c r="H55" s="113"/>
      <c r="I55" s="113"/>
      <c r="J55" s="113"/>
      <c r="K55" s="113"/>
      <c r="L55" s="113"/>
      <c r="M55" s="113"/>
      <c r="N55" s="113"/>
      <c r="O55" s="113"/>
      <c r="P55" s="113"/>
      <c r="Q55" s="113"/>
      <c r="R55" s="113">
        <v>500</v>
      </c>
      <c r="S55" s="113"/>
      <c r="T55" s="113">
        <v>32790</v>
      </c>
      <c r="U55" s="113">
        <v>1007</v>
      </c>
      <c r="V55" s="113">
        <v>1557</v>
      </c>
      <c r="W55" s="113">
        <v>225</v>
      </c>
      <c r="X55" s="113"/>
      <c r="Y55" s="113">
        <v>1504</v>
      </c>
      <c r="Z55" s="113"/>
      <c r="AA55" s="113">
        <v>3836</v>
      </c>
      <c r="AB55" s="113">
        <v>24661</v>
      </c>
    </row>
    <row r="56" spans="1:28" ht="15.95" customHeight="1">
      <c r="A56" s="128" t="s">
        <v>1597</v>
      </c>
      <c r="B56" s="113">
        <v>353400</v>
      </c>
      <c r="C56" s="113">
        <v>288442</v>
      </c>
      <c r="D56" s="113">
        <v>114045</v>
      </c>
      <c r="E56" s="113">
        <v>37334</v>
      </c>
      <c r="F56" s="113">
        <v>0</v>
      </c>
      <c r="G56" s="113">
        <v>14207</v>
      </c>
      <c r="H56" s="113">
        <v>35970</v>
      </c>
      <c r="I56" s="113">
        <v>9660</v>
      </c>
      <c r="J56" s="113">
        <v>6332</v>
      </c>
      <c r="K56" s="113">
        <v>2737</v>
      </c>
      <c r="L56" s="113">
        <v>4530</v>
      </c>
      <c r="M56" s="113">
        <v>3750</v>
      </c>
      <c r="N56" s="113">
        <v>4570</v>
      </c>
      <c r="O56" s="113">
        <v>49349</v>
      </c>
      <c r="P56" s="113">
        <v>5858</v>
      </c>
      <c r="Q56" s="113">
        <v>0</v>
      </c>
      <c r="R56" s="113">
        <v>0</v>
      </c>
      <c r="S56" s="113">
        <v>100</v>
      </c>
      <c r="T56" s="113">
        <v>64958</v>
      </c>
      <c r="U56" s="113">
        <v>11925</v>
      </c>
      <c r="V56" s="113">
        <v>9369</v>
      </c>
      <c r="W56" s="113">
        <v>14764</v>
      </c>
      <c r="X56" s="113">
        <v>320</v>
      </c>
      <c r="Y56" s="113">
        <v>16376</v>
      </c>
      <c r="Z56" s="113">
        <v>6996</v>
      </c>
      <c r="AA56" s="113">
        <v>767</v>
      </c>
      <c r="AB56" s="113">
        <v>4441</v>
      </c>
    </row>
    <row r="57" spans="1:28" ht="15.95" customHeight="1">
      <c r="A57" s="128" t="s">
        <v>1577</v>
      </c>
      <c r="B57" s="113">
        <v>63020</v>
      </c>
      <c r="C57" s="113">
        <v>54320</v>
      </c>
      <c r="D57" s="113">
        <v>18000</v>
      </c>
      <c r="E57" s="113">
        <v>6800</v>
      </c>
      <c r="F57" s="113"/>
      <c r="G57" s="113">
        <v>6200</v>
      </c>
      <c r="H57" s="113">
        <v>700</v>
      </c>
      <c r="I57" s="113">
        <v>2150</v>
      </c>
      <c r="J57" s="113">
        <v>1800</v>
      </c>
      <c r="K57" s="113">
        <v>700</v>
      </c>
      <c r="L57" s="113">
        <v>1900</v>
      </c>
      <c r="M57" s="113">
        <v>1700</v>
      </c>
      <c r="N57" s="113">
        <v>2000</v>
      </c>
      <c r="O57" s="113">
        <v>10570</v>
      </c>
      <c r="P57" s="113">
        <v>1800</v>
      </c>
      <c r="Q57" s="113"/>
      <c r="R57" s="113"/>
      <c r="S57" s="113"/>
      <c r="T57" s="113">
        <v>8700</v>
      </c>
      <c r="U57" s="113">
        <v>2125</v>
      </c>
      <c r="V57" s="113">
        <v>1214</v>
      </c>
      <c r="W57" s="113">
        <v>1969</v>
      </c>
      <c r="X57" s="113"/>
      <c r="Y57" s="113">
        <v>1769</v>
      </c>
      <c r="Z57" s="113">
        <v>742</v>
      </c>
      <c r="AA57" s="113">
        <v>60</v>
      </c>
      <c r="AB57" s="113">
        <v>821</v>
      </c>
    </row>
    <row r="58" spans="1:28" ht="15.95" customHeight="1">
      <c r="A58" s="128" t="s">
        <v>1627</v>
      </c>
      <c r="B58" s="113">
        <v>34800</v>
      </c>
      <c r="C58" s="113">
        <v>24327</v>
      </c>
      <c r="D58" s="113">
        <v>9377</v>
      </c>
      <c r="E58" s="113">
        <v>1680</v>
      </c>
      <c r="F58" s="113"/>
      <c r="G58" s="113">
        <v>850</v>
      </c>
      <c r="H58" s="113">
        <v>160</v>
      </c>
      <c r="I58" s="113">
        <v>800</v>
      </c>
      <c r="J58" s="113">
        <v>710</v>
      </c>
      <c r="K58" s="113">
        <v>350</v>
      </c>
      <c r="L58" s="113">
        <v>150</v>
      </c>
      <c r="M58" s="113">
        <v>610</v>
      </c>
      <c r="N58" s="113">
        <v>500</v>
      </c>
      <c r="O58" s="113">
        <v>7610</v>
      </c>
      <c r="P58" s="113">
        <v>1530</v>
      </c>
      <c r="Q58" s="113"/>
      <c r="R58" s="113"/>
      <c r="S58" s="113"/>
      <c r="T58" s="113">
        <v>10473</v>
      </c>
      <c r="U58" s="113">
        <v>1120</v>
      </c>
      <c r="V58" s="113">
        <v>1482</v>
      </c>
      <c r="W58" s="113">
        <v>1495</v>
      </c>
      <c r="X58" s="113"/>
      <c r="Y58" s="113">
        <v>3800</v>
      </c>
      <c r="Z58" s="113">
        <v>234</v>
      </c>
      <c r="AA58" s="113">
        <v>142</v>
      </c>
      <c r="AB58" s="113">
        <v>2200</v>
      </c>
    </row>
    <row r="59" spans="1:28" ht="15.95" customHeight="1">
      <c r="A59" s="128" t="s">
        <v>1628</v>
      </c>
      <c r="B59" s="113">
        <v>64520</v>
      </c>
      <c r="C59" s="113">
        <v>49680</v>
      </c>
      <c r="D59" s="113">
        <v>22500</v>
      </c>
      <c r="E59" s="113">
        <v>8300</v>
      </c>
      <c r="F59" s="113"/>
      <c r="G59" s="113">
        <v>1500</v>
      </c>
      <c r="H59" s="113">
        <v>9860</v>
      </c>
      <c r="I59" s="113">
        <v>900</v>
      </c>
      <c r="J59" s="113">
        <v>1000</v>
      </c>
      <c r="K59" s="113">
        <v>250</v>
      </c>
      <c r="L59" s="113">
        <v>250</v>
      </c>
      <c r="M59" s="113">
        <v>200</v>
      </c>
      <c r="N59" s="113">
        <v>420</v>
      </c>
      <c r="O59" s="113">
        <v>4000</v>
      </c>
      <c r="P59" s="113">
        <v>500</v>
      </c>
      <c r="Q59" s="113"/>
      <c r="R59" s="113"/>
      <c r="S59" s="113"/>
      <c r="T59" s="113">
        <v>14840</v>
      </c>
      <c r="U59" s="113">
        <v>2700</v>
      </c>
      <c r="V59" s="113">
        <v>2000</v>
      </c>
      <c r="W59" s="113">
        <v>950</v>
      </c>
      <c r="X59" s="113">
        <v>320</v>
      </c>
      <c r="Y59" s="113">
        <v>2235</v>
      </c>
      <c r="Z59" s="113">
        <v>5800</v>
      </c>
      <c r="AA59" s="113">
        <v>85</v>
      </c>
      <c r="AB59" s="113">
        <v>750</v>
      </c>
    </row>
    <row r="60" spans="1:28" ht="15.95" customHeight="1">
      <c r="A60" s="128" t="s">
        <v>1578</v>
      </c>
      <c r="B60" s="113">
        <v>21640</v>
      </c>
      <c r="C60" s="113">
        <v>18140</v>
      </c>
      <c r="D60" s="113">
        <v>6000</v>
      </c>
      <c r="E60" s="113">
        <v>3200</v>
      </c>
      <c r="F60" s="113"/>
      <c r="G60" s="113">
        <v>260</v>
      </c>
      <c r="H60" s="113">
        <v>50</v>
      </c>
      <c r="I60" s="113">
        <v>450</v>
      </c>
      <c r="J60" s="113">
        <v>240</v>
      </c>
      <c r="K60" s="113">
        <v>160</v>
      </c>
      <c r="L60" s="113">
        <v>100</v>
      </c>
      <c r="M60" s="113">
        <v>150</v>
      </c>
      <c r="N60" s="113">
        <v>200</v>
      </c>
      <c r="O60" s="113">
        <v>7150</v>
      </c>
      <c r="P60" s="113">
        <v>180</v>
      </c>
      <c r="Q60" s="113"/>
      <c r="R60" s="113"/>
      <c r="S60" s="113"/>
      <c r="T60" s="113">
        <v>3500</v>
      </c>
      <c r="U60" s="113">
        <v>400</v>
      </c>
      <c r="V60" s="113">
        <v>900</v>
      </c>
      <c r="W60" s="113">
        <v>500</v>
      </c>
      <c r="X60" s="113"/>
      <c r="Y60" s="113">
        <v>1400</v>
      </c>
      <c r="Z60" s="113">
        <v>160</v>
      </c>
      <c r="AA60" s="113">
        <v>20</v>
      </c>
      <c r="AB60" s="113">
        <v>120</v>
      </c>
    </row>
    <row r="61" spans="1:28" ht="15.95" customHeight="1">
      <c r="A61" s="128" t="s">
        <v>1629</v>
      </c>
      <c r="B61" s="113">
        <v>34710</v>
      </c>
      <c r="C61" s="113">
        <v>23330</v>
      </c>
      <c r="D61" s="113">
        <v>9850</v>
      </c>
      <c r="E61" s="113">
        <v>1150</v>
      </c>
      <c r="F61" s="113"/>
      <c r="G61" s="113">
        <v>790</v>
      </c>
      <c r="H61" s="113">
        <v>750</v>
      </c>
      <c r="I61" s="113">
        <v>920</v>
      </c>
      <c r="J61" s="113">
        <v>620</v>
      </c>
      <c r="K61" s="113">
        <v>170</v>
      </c>
      <c r="L61" s="113">
        <v>750</v>
      </c>
      <c r="M61" s="113">
        <v>390</v>
      </c>
      <c r="N61" s="113">
        <v>450</v>
      </c>
      <c r="O61" s="113">
        <v>7010</v>
      </c>
      <c r="P61" s="113">
        <v>480</v>
      </c>
      <c r="Q61" s="113"/>
      <c r="R61" s="113"/>
      <c r="S61" s="113"/>
      <c r="T61" s="113">
        <v>11380</v>
      </c>
      <c r="U61" s="113">
        <v>872</v>
      </c>
      <c r="V61" s="113">
        <v>550</v>
      </c>
      <c r="W61" s="113">
        <v>7800</v>
      </c>
      <c r="X61" s="113"/>
      <c r="Y61" s="113">
        <v>1458</v>
      </c>
      <c r="Z61" s="113">
        <v>50</v>
      </c>
      <c r="AA61" s="113">
        <v>100</v>
      </c>
      <c r="AB61" s="113">
        <v>550</v>
      </c>
    </row>
    <row r="62" spans="1:28" ht="15.95" customHeight="1">
      <c r="A62" s="128" t="s">
        <v>1630</v>
      </c>
      <c r="B62" s="113">
        <v>105000</v>
      </c>
      <c r="C62" s="113">
        <v>96750</v>
      </c>
      <c r="D62" s="113">
        <v>41000</v>
      </c>
      <c r="E62" s="113">
        <v>14500</v>
      </c>
      <c r="F62" s="113"/>
      <c r="G62" s="113">
        <v>3500</v>
      </c>
      <c r="H62" s="113">
        <v>23500</v>
      </c>
      <c r="I62" s="113">
        <v>3900</v>
      </c>
      <c r="J62" s="113">
        <v>1600</v>
      </c>
      <c r="K62" s="113">
        <v>770</v>
      </c>
      <c r="L62" s="113">
        <v>1050</v>
      </c>
      <c r="M62" s="113">
        <v>400</v>
      </c>
      <c r="N62" s="113">
        <v>650</v>
      </c>
      <c r="O62" s="113">
        <v>5030</v>
      </c>
      <c r="P62" s="113">
        <v>750</v>
      </c>
      <c r="Q62" s="113"/>
      <c r="R62" s="113"/>
      <c r="S62" s="113">
        <v>100</v>
      </c>
      <c r="T62" s="113">
        <v>8250</v>
      </c>
      <c r="U62" s="113">
        <v>4150</v>
      </c>
      <c r="V62" s="113">
        <v>1850</v>
      </c>
      <c r="W62" s="113">
        <v>980</v>
      </c>
      <c r="X62" s="113"/>
      <c r="Y62" s="113">
        <v>950</v>
      </c>
      <c r="Z62" s="113"/>
      <c r="AA62" s="113">
        <v>320</v>
      </c>
      <c r="AB62" s="113"/>
    </row>
    <row r="63" spans="1:28" ht="15.95" customHeight="1">
      <c r="A63" s="128" t="s">
        <v>1631</v>
      </c>
      <c r="B63" s="113">
        <v>29710</v>
      </c>
      <c r="C63" s="113">
        <v>21895</v>
      </c>
      <c r="D63" s="113">
        <v>7318</v>
      </c>
      <c r="E63" s="113">
        <v>1704</v>
      </c>
      <c r="F63" s="113"/>
      <c r="G63" s="113">
        <v>1107</v>
      </c>
      <c r="H63" s="113">
        <v>950</v>
      </c>
      <c r="I63" s="113">
        <v>540</v>
      </c>
      <c r="J63" s="113">
        <v>362</v>
      </c>
      <c r="K63" s="113">
        <v>337</v>
      </c>
      <c r="L63" s="113">
        <v>330</v>
      </c>
      <c r="M63" s="113">
        <v>300</v>
      </c>
      <c r="N63" s="113">
        <v>350</v>
      </c>
      <c r="O63" s="113">
        <v>7979</v>
      </c>
      <c r="P63" s="113">
        <v>618</v>
      </c>
      <c r="Q63" s="113"/>
      <c r="R63" s="113"/>
      <c r="S63" s="113"/>
      <c r="T63" s="113">
        <v>7815</v>
      </c>
      <c r="U63" s="113">
        <v>558</v>
      </c>
      <c r="V63" s="113">
        <v>1373</v>
      </c>
      <c r="W63" s="113">
        <v>1070</v>
      </c>
      <c r="X63" s="113"/>
      <c r="Y63" s="113">
        <v>4764</v>
      </c>
      <c r="Z63" s="113">
        <v>10</v>
      </c>
      <c r="AA63" s="113">
        <v>40</v>
      </c>
      <c r="AB63" s="113"/>
    </row>
    <row r="64" spans="1:28" s="127" customFormat="1" ht="15.95" customHeight="1">
      <c r="A64" s="118" t="s">
        <v>1632</v>
      </c>
      <c r="B64" s="117">
        <v>270209</v>
      </c>
      <c r="C64" s="117">
        <v>198220</v>
      </c>
      <c r="D64" s="117">
        <v>97779</v>
      </c>
      <c r="E64" s="117">
        <v>24430</v>
      </c>
      <c r="F64" s="117">
        <v>0</v>
      </c>
      <c r="G64" s="117">
        <v>21695</v>
      </c>
      <c r="H64" s="117">
        <v>1714</v>
      </c>
      <c r="I64" s="117">
        <v>10755</v>
      </c>
      <c r="J64" s="117">
        <v>4391</v>
      </c>
      <c r="K64" s="117">
        <v>3525</v>
      </c>
      <c r="L64" s="117">
        <v>4376</v>
      </c>
      <c r="M64" s="117">
        <v>3467</v>
      </c>
      <c r="N64" s="117">
        <v>4162</v>
      </c>
      <c r="O64" s="117">
        <v>12811</v>
      </c>
      <c r="P64" s="117">
        <v>7751</v>
      </c>
      <c r="Q64" s="117">
        <v>0</v>
      </c>
      <c r="R64" s="117">
        <v>800</v>
      </c>
      <c r="S64" s="117">
        <v>564</v>
      </c>
      <c r="T64" s="117">
        <v>71989</v>
      </c>
      <c r="U64" s="117">
        <v>9853</v>
      </c>
      <c r="V64" s="117">
        <v>6686</v>
      </c>
      <c r="W64" s="117">
        <v>15497</v>
      </c>
      <c r="X64" s="117">
        <v>10994</v>
      </c>
      <c r="Y64" s="117">
        <v>27816</v>
      </c>
      <c r="Z64" s="117">
        <v>100</v>
      </c>
      <c r="AA64" s="117">
        <v>1043</v>
      </c>
      <c r="AB64" s="117">
        <v>0</v>
      </c>
    </row>
    <row r="65" spans="1:28" ht="15.95" customHeight="1">
      <c r="A65" s="128" t="s">
        <v>1633</v>
      </c>
      <c r="B65" s="113">
        <v>18602</v>
      </c>
      <c r="C65" s="113">
        <v>6598</v>
      </c>
      <c r="D65" s="113">
        <v>4144</v>
      </c>
      <c r="E65" s="113">
        <v>908</v>
      </c>
      <c r="F65" s="113"/>
      <c r="G65" s="113">
        <v>35</v>
      </c>
      <c r="H65" s="113">
        <v>398</v>
      </c>
      <c r="I65" s="113">
        <v>268</v>
      </c>
      <c r="J65" s="113">
        <v>11</v>
      </c>
      <c r="K65" s="113">
        <v>22</v>
      </c>
      <c r="L65" s="113">
        <v>11</v>
      </c>
      <c r="M65" s="113"/>
      <c r="N65" s="113">
        <v>1</v>
      </c>
      <c r="O65" s="113"/>
      <c r="P65" s="113"/>
      <c r="Q65" s="113"/>
      <c r="R65" s="113">
        <v>800</v>
      </c>
      <c r="S65" s="113"/>
      <c r="T65" s="113">
        <v>12004</v>
      </c>
      <c r="U65" s="113">
        <v>868</v>
      </c>
      <c r="V65" s="113">
        <v>900</v>
      </c>
      <c r="W65" s="113">
        <v>454</v>
      </c>
      <c r="X65" s="113">
        <v>8294</v>
      </c>
      <c r="Y65" s="113">
        <v>1188</v>
      </c>
      <c r="Z65" s="113"/>
      <c r="AA65" s="113">
        <v>300</v>
      </c>
      <c r="AB65" s="113"/>
    </row>
    <row r="66" spans="1:28" ht="15.95" customHeight="1">
      <c r="A66" s="128" t="s">
        <v>1430</v>
      </c>
      <c r="B66" s="113">
        <v>251607</v>
      </c>
      <c r="C66" s="113">
        <v>191622</v>
      </c>
      <c r="D66" s="113">
        <v>93635</v>
      </c>
      <c r="E66" s="113">
        <v>23522</v>
      </c>
      <c r="F66" s="113">
        <v>0</v>
      </c>
      <c r="G66" s="113">
        <v>21660</v>
      </c>
      <c r="H66" s="113">
        <v>1316</v>
      </c>
      <c r="I66" s="113">
        <v>10487</v>
      </c>
      <c r="J66" s="113">
        <v>4380</v>
      </c>
      <c r="K66" s="113">
        <v>3503</v>
      </c>
      <c r="L66" s="113">
        <v>4365</v>
      </c>
      <c r="M66" s="113">
        <v>3467</v>
      </c>
      <c r="N66" s="113">
        <v>4161</v>
      </c>
      <c r="O66" s="113">
        <v>12811</v>
      </c>
      <c r="P66" s="113">
        <v>7751</v>
      </c>
      <c r="Q66" s="113">
        <v>0</v>
      </c>
      <c r="R66" s="113">
        <v>0</v>
      </c>
      <c r="S66" s="113">
        <v>564</v>
      </c>
      <c r="T66" s="113">
        <v>59985</v>
      </c>
      <c r="U66" s="113">
        <v>8985</v>
      </c>
      <c r="V66" s="113">
        <v>5786</v>
      </c>
      <c r="W66" s="113">
        <v>15043</v>
      </c>
      <c r="X66" s="113">
        <v>2700</v>
      </c>
      <c r="Y66" s="113">
        <v>26628</v>
      </c>
      <c r="Z66" s="113">
        <v>100</v>
      </c>
      <c r="AA66" s="113">
        <v>743</v>
      </c>
      <c r="AB66" s="113">
        <v>0</v>
      </c>
    </row>
    <row r="67" spans="1:28" ht="15.95" customHeight="1">
      <c r="A67" s="128" t="s">
        <v>1431</v>
      </c>
      <c r="B67" s="113">
        <v>120440</v>
      </c>
      <c r="C67" s="113">
        <v>84310</v>
      </c>
      <c r="D67" s="113">
        <v>34214</v>
      </c>
      <c r="E67" s="113">
        <v>7740</v>
      </c>
      <c r="F67" s="113"/>
      <c r="G67" s="113">
        <v>9149</v>
      </c>
      <c r="H67" s="113">
        <v>678</v>
      </c>
      <c r="I67" s="113">
        <v>4850</v>
      </c>
      <c r="J67" s="113">
        <v>3117</v>
      </c>
      <c r="K67" s="113">
        <v>1830</v>
      </c>
      <c r="L67" s="113">
        <v>2986</v>
      </c>
      <c r="M67" s="113">
        <v>3112</v>
      </c>
      <c r="N67" s="113">
        <v>2800</v>
      </c>
      <c r="O67" s="113">
        <v>7946</v>
      </c>
      <c r="P67" s="113">
        <v>5868</v>
      </c>
      <c r="Q67" s="113"/>
      <c r="R67" s="113"/>
      <c r="S67" s="113">
        <v>20</v>
      </c>
      <c r="T67" s="113">
        <v>36130</v>
      </c>
      <c r="U67" s="113">
        <v>3800</v>
      </c>
      <c r="V67" s="113">
        <v>3800</v>
      </c>
      <c r="W67" s="113">
        <v>8000</v>
      </c>
      <c r="X67" s="113"/>
      <c r="Y67" s="113">
        <v>20435</v>
      </c>
      <c r="Z67" s="113"/>
      <c r="AA67" s="113">
        <v>95</v>
      </c>
      <c r="AB67" s="113"/>
    </row>
    <row r="68" spans="1:28" ht="15.95" customHeight="1">
      <c r="A68" s="128" t="s">
        <v>1432</v>
      </c>
      <c r="B68" s="113">
        <v>70631</v>
      </c>
      <c r="C68" s="113">
        <v>66132</v>
      </c>
      <c r="D68" s="113">
        <v>37038</v>
      </c>
      <c r="E68" s="113">
        <v>12800</v>
      </c>
      <c r="F68" s="113"/>
      <c r="G68" s="113">
        <v>9384</v>
      </c>
      <c r="H68" s="113"/>
      <c r="I68" s="113">
        <v>3850</v>
      </c>
      <c r="J68" s="113">
        <v>670</v>
      </c>
      <c r="K68" s="113">
        <v>980</v>
      </c>
      <c r="L68" s="113">
        <v>520</v>
      </c>
      <c r="M68" s="113"/>
      <c r="N68" s="113">
        <v>150</v>
      </c>
      <c r="O68" s="113"/>
      <c r="P68" s="113">
        <v>250</v>
      </c>
      <c r="Q68" s="113"/>
      <c r="R68" s="113"/>
      <c r="S68" s="113">
        <v>490</v>
      </c>
      <c r="T68" s="113">
        <v>4499</v>
      </c>
      <c r="U68" s="113">
        <v>3785</v>
      </c>
      <c r="V68" s="113">
        <v>104</v>
      </c>
      <c r="W68" s="113">
        <v>118</v>
      </c>
      <c r="X68" s="113"/>
      <c r="Y68" s="113">
        <v>244</v>
      </c>
      <c r="Z68" s="113"/>
      <c r="AA68" s="113">
        <v>248</v>
      </c>
      <c r="AB68" s="113"/>
    </row>
    <row r="69" spans="1:28" ht="15.95" customHeight="1">
      <c r="A69" s="128" t="s">
        <v>1433</v>
      </c>
      <c r="B69" s="113">
        <v>45970</v>
      </c>
      <c r="C69" s="113">
        <v>32180</v>
      </c>
      <c r="D69" s="113">
        <v>17180</v>
      </c>
      <c r="E69" s="113">
        <v>1890</v>
      </c>
      <c r="F69" s="113"/>
      <c r="G69" s="113">
        <v>2400</v>
      </c>
      <c r="H69" s="113">
        <v>600</v>
      </c>
      <c r="I69" s="113">
        <v>1300</v>
      </c>
      <c r="J69" s="113">
        <v>390</v>
      </c>
      <c r="K69" s="113">
        <v>600</v>
      </c>
      <c r="L69" s="113">
        <v>600</v>
      </c>
      <c r="M69" s="113">
        <v>340</v>
      </c>
      <c r="N69" s="113">
        <v>950</v>
      </c>
      <c r="O69" s="113">
        <v>4400</v>
      </c>
      <c r="P69" s="113">
        <v>1530</v>
      </c>
      <c r="Q69" s="113"/>
      <c r="R69" s="113"/>
      <c r="S69" s="113"/>
      <c r="T69" s="113">
        <v>13790</v>
      </c>
      <c r="U69" s="113">
        <v>900</v>
      </c>
      <c r="V69" s="113">
        <v>1665</v>
      </c>
      <c r="W69" s="113">
        <v>4725</v>
      </c>
      <c r="X69" s="113">
        <v>2700</v>
      </c>
      <c r="Y69" s="113">
        <v>3500</v>
      </c>
      <c r="Z69" s="113">
        <v>100</v>
      </c>
      <c r="AA69" s="113">
        <v>200</v>
      </c>
      <c r="AB69" s="113"/>
    </row>
    <row r="70" spans="1:28" ht="15.95" customHeight="1">
      <c r="A70" s="128" t="s">
        <v>1434</v>
      </c>
      <c r="B70" s="113">
        <v>14566</v>
      </c>
      <c r="C70" s="113">
        <v>9000</v>
      </c>
      <c r="D70" s="113">
        <v>5203</v>
      </c>
      <c r="E70" s="113">
        <v>1092</v>
      </c>
      <c r="F70" s="113"/>
      <c r="G70" s="113">
        <v>727</v>
      </c>
      <c r="H70" s="113">
        <v>38</v>
      </c>
      <c r="I70" s="113">
        <v>487</v>
      </c>
      <c r="J70" s="113">
        <v>203</v>
      </c>
      <c r="K70" s="113">
        <v>93</v>
      </c>
      <c r="L70" s="113">
        <v>259</v>
      </c>
      <c r="M70" s="113">
        <v>15</v>
      </c>
      <c r="N70" s="113">
        <v>261</v>
      </c>
      <c r="O70" s="113">
        <v>465</v>
      </c>
      <c r="P70" s="113">
        <v>103</v>
      </c>
      <c r="Q70" s="113"/>
      <c r="R70" s="113"/>
      <c r="S70" s="113">
        <v>54</v>
      </c>
      <c r="T70" s="113">
        <v>5566</v>
      </c>
      <c r="U70" s="113">
        <v>500</v>
      </c>
      <c r="V70" s="113">
        <v>217</v>
      </c>
      <c r="W70" s="113">
        <v>2200</v>
      </c>
      <c r="X70" s="113"/>
      <c r="Y70" s="113">
        <v>2449</v>
      </c>
      <c r="Z70" s="113"/>
      <c r="AA70" s="113">
        <v>200</v>
      </c>
      <c r="AB70" s="113"/>
    </row>
    <row r="71" spans="1:28" s="119" customFormat="1" ht="15.95" customHeight="1">
      <c r="A71" s="118" t="s">
        <v>1634</v>
      </c>
      <c r="B71" s="117">
        <v>1402000</v>
      </c>
      <c r="C71" s="117">
        <v>1008957</v>
      </c>
      <c r="D71" s="117">
        <v>387986</v>
      </c>
      <c r="E71" s="117">
        <v>110485</v>
      </c>
      <c r="F71" s="117">
        <v>0</v>
      </c>
      <c r="G71" s="117">
        <v>40034</v>
      </c>
      <c r="H71" s="117">
        <v>40503</v>
      </c>
      <c r="I71" s="117">
        <v>42922</v>
      </c>
      <c r="J71" s="117">
        <v>56313</v>
      </c>
      <c r="K71" s="117">
        <v>25544</v>
      </c>
      <c r="L71" s="117">
        <v>100977</v>
      </c>
      <c r="M71" s="117">
        <v>56364</v>
      </c>
      <c r="N71" s="117">
        <v>18237</v>
      </c>
      <c r="O71" s="117">
        <v>60991</v>
      </c>
      <c r="P71" s="117">
        <v>52300</v>
      </c>
      <c r="Q71" s="117">
        <v>20</v>
      </c>
      <c r="R71" s="117">
        <v>15427</v>
      </c>
      <c r="S71" s="117">
        <v>854</v>
      </c>
      <c r="T71" s="117">
        <v>393043</v>
      </c>
      <c r="U71" s="117">
        <v>55937</v>
      </c>
      <c r="V71" s="117">
        <v>72759</v>
      </c>
      <c r="W71" s="117">
        <v>52519</v>
      </c>
      <c r="X71" s="117">
        <v>5600</v>
      </c>
      <c r="Y71" s="117">
        <v>189711</v>
      </c>
      <c r="Z71" s="117">
        <v>184</v>
      </c>
      <c r="AA71" s="117">
        <v>8855</v>
      </c>
      <c r="AB71" s="117">
        <v>7478</v>
      </c>
    </row>
    <row r="72" spans="1:28" s="114" customFormat="1" ht="15.95" customHeight="1">
      <c r="A72" s="115" t="s">
        <v>1579</v>
      </c>
      <c r="B72" s="113">
        <v>116080</v>
      </c>
      <c r="C72" s="113">
        <v>83080</v>
      </c>
      <c r="D72" s="113">
        <v>63080</v>
      </c>
      <c r="E72" s="113"/>
      <c r="F72" s="113"/>
      <c r="G72" s="113"/>
      <c r="H72" s="113">
        <v>12500</v>
      </c>
      <c r="I72" s="113"/>
      <c r="J72" s="113"/>
      <c r="K72" s="113"/>
      <c r="L72" s="113"/>
      <c r="M72" s="113"/>
      <c r="N72" s="113"/>
      <c r="O72" s="113"/>
      <c r="P72" s="113"/>
      <c r="Q72" s="113"/>
      <c r="R72" s="113">
        <v>7500</v>
      </c>
      <c r="S72" s="113"/>
      <c r="T72" s="113">
        <v>33000</v>
      </c>
      <c r="U72" s="113">
        <v>8300</v>
      </c>
      <c r="V72" s="113">
        <v>6620</v>
      </c>
      <c r="W72" s="113">
        <v>7480</v>
      </c>
      <c r="X72" s="113"/>
      <c r="Y72" s="113">
        <v>1700</v>
      </c>
      <c r="Z72" s="113">
        <v>0</v>
      </c>
      <c r="AA72" s="113">
        <v>5600</v>
      </c>
      <c r="AB72" s="113">
        <v>3300</v>
      </c>
    </row>
    <row r="73" spans="1:28" s="114" customFormat="1" ht="15.95" customHeight="1">
      <c r="A73" s="115" t="s">
        <v>1597</v>
      </c>
      <c r="B73" s="113">
        <v>1285920</v>
      </c>
      <c r="C73" s="113">
        <v>925877</v>
      </c>
      <c r="D73" s="113">
        <v>324906</v>
      </c>
      <c r="E73" s="113">
        <v>110485</v>
      </c>
      <c r="F73" s="113">
        <v>0</v>
      </c>
      <c r="G73" s="113">
        <v>40034</v>
      </c>
      <c r="H73" s="113">
        <v>28003</v>
      </c>
      <c r="I73" s="113">
        <v>42922</v>
      </c>
      <c r="J73" s="113">
        <v>56313</v>
      </c>
      <c r="K73" s="113">
        <v>25544</v>
      </c>
      <c r="L73" s="113">
        <v>100977</v>
      </c>
      <c r="M73" s="113">
        <v>56364</v>
      </c>
      <c r="N73" s="113">
        <v>18237</v>
      </c>
      <c r="O73" s="113">
        <v>60991</v>
      </c>
      <c r="P73" s="113">
        <v>52300</v>
      </c>
      <c r="Q73" s="113">
        <v>20</v>
      </c>
      <c r="R73" s="113">
        <v>7927</v>
      </c>
      <c r="S73" s="113">
        <v>854</v>
      </c>
      <c r="T73" s="113">
        <v>360043</v>
      </c>
      <c r="U73" s="113">
        <v>47637</v>
      </c>
      <c r="V73" s="113">
        <v>66139</v>
      </c>
      <c r="W73" s="113">
        <v>45039</v>
      </c>
      <c r="X73" s="113">
        <v>5600</v>
      </c>
      <c r="Y73" s="113">
        <v>188011</v>
      </c>
      <c r="Z73" s="113">
        <v>184</v>
      </c>
      <c r="AA73" s="113">
        <v>3255</v>
      </c>
      <c r="AB73" s="113">
        <v>4178</v>
      </c>
    </row>
    <row r="74" spans="1:28" s="114" customFormat="1" ht="15.95" customHeight="1">
      <c r="A74" s="124" t="s">
        <v>1580</v>
      </c>
      <c r="B74" s="113">
        <v>103679</v>
      </c>
      <c r="C74" s="113">
        <v>61354</v>
      </c>
      <c r="D74" s="113">
        <v>25003</v>
      </c>
      <c r="E74" s="113">
        <v>9438</v>
      </c>
      <c r="F74" s="113"/>
      <c r="G74" s="113">
        <v>3296</v>
      </c>
      <c r="H74" s="113">
        <v>226</v>
      </c>
      <c r="I74" s="113">
        <v>2367</v>
      </c>
      <c r="J74" s="113">
        <v>3914</v>
      </c>
      <c r="K74" s="113">
        <v>3298</v>
      </c>
      <c r="L74" s="113">
        <v>4717</v>
      </c>
      <c r="M74" s="113">
        <v>1785</v>
      </c>
      <c r="N74" s="113">
        <v>1367</v>
      </c>
      <c r="O74" s="113">
        <v>2697</v>
      </c>
      <c r="P74" s="113">
        <v>2573</v>
      </c>
      <c r="Q74" s="113"/>
      <c r="R74" s="113">
        <v>670</v>
      </c>
      <c r="S74" s="113">
        <v>3</v>
      </c>
      <c r="T74" s="113">
        <v>42325</v>
      </c>
      <c r="U74" s="113">
        <v>4263</v>
      </c>
      <c r="V74" s="113">
        <v>9309</v>
      </c>
      <c r="W74" s="113">
        <v>4256</v>
      </c>
      <c r="X74" s="113"/>
      <c r="Y74" s="113">
        <v>23233</v>
      </c>
      <c r="Z74" s="113">
        <v>144</v>
      </c>
      <c r="AA74" s="113">
        <v>73</v>
      </c>
      <c r="AB74" s="113">
        <v>1047</v>
      </c>
    </row>
    <row r="75" spans="1:28" s="114" customFormat="1" ht="15.95" customHeight="1">
      <c r="A75" s="124" t="s">
        <v>1635</v>
      </c>
      <c r="B75" s="113">
        <v>105543</v>
      </c>
      <c r="C75" s="113">
        <v>65000</v>
      </c>
      <c r="D75" s="113">
        <v>25000</v>
      </c>
      <c r="E75" s="113">
        <v>4500</v>
      </c>
      <c r="F75" s="113"/>
      <c r="G75" s="113">
        <v>3500</v>
      </c>
      <c r="H75" s="113">
        <v>4500</v>
      </c>
      <c r="I75" s="113">
        <v>3000</v>
      </c>
      <c r="J75" s="113">
        <v>3000</v>
      </c>
      <c r="K75" s="113">
        <v>2500</v>
      </c>
      <c r="L75" s="113">
        <v>7000</v>
      </c>
      <c r="M75" s="113">
        <v>2500</v>
      </c>
      <c r="N75" s="113">
        <v>2500</v>
      </c>
      <c r="O75" s="113">
        <v>2500</v>
      </c>
      <c r="P75" s="113">
        <v>4450</v>
      </c>
      <c r="Q75" s="113"/>
      <c r="R75" s="113"/>
      <c r="S75" s="113">
        <v>50</v>
      </c>
      <c r="T75" s="113">
        <v>40543</v>
      </c>
      <c r="U75" s="113">
        <v>2200</v>
      </c>
      <c r="V75" s="113">
        <v>9400</v>
      </c>
      <c r="W75" s="113">
        <v>3443</v>
      </c>
      <c r="X75" s="113"/>
      <c r="Y75" s="113">
        <v>25000</v>
      </c>
      <c r="Z75" s="113"/>
      <c r="AA75" s="113">
        <v>500</v>
      </c>
      <c r="AB75" s="113"/>
    </row>
    <row r="76" spans="1:28" s="114" customFormat="1" ht="15.95" customHeight="1">
      <c r="A76" s="124" t="s">
        <v>1581</v>
      </c>
      <c r="B76" s="113">
        <v>401991</v>
      </c>
      <c r="C76" s="113">
        <v>280791</v>
      </c>
      <c r="D76" s="113">
        <v>81979</v>
      </c>
      <c r="E76" s="113">
        <v>23594</v>
      </c>
      <c r="F76" s="113"/>
      <c r="G76" s="113">
        <v>15375</v>
      </c>
      <c r="H76" s="113">
        <v>1001</v>
      </c>
      <c r="I76" s="113">
        <v>11859</v>
      </c>
      <c r="J76" s="113">
        <v>16728</v>
      </c>
      <c r="K76" s="113">
        <v>6009</v>
      </c>
      <c r="L76" s="113">
        <v>39663</v>
      </c>
      <c r="M76" s="113">
        <v>36560</v>
      </c>
      <c r="N76" s="113">
        <v>6988</v>
      </c>
      <c r="O76" s="113">
        <v>11127</v>
      </c>
      <c r="P76" s="113">
        <v>29038</v>
      </c>
      <c r="Q76" s="113"/>
      <c r="R76" s="113">
        <v>160</v>
      </c>
      <c r="S76" s="113">
        <v>710</v>
      </c>
      <c r="T76" s="113">
        <v>121200</v>
      </c>
      <c r="U76" s="113">
        <v>19000</v>
      </c>
      <c r="V76" s="113">
        <v>10673</v>
      </c>
      <c r="W76" s="113">
        <v>9600</v>
      </c>
      <c r="X76" s="113">
        <v>1900</v>
      </c>
      <c r="Y76" s="113">
        <v>79427</v>
      </c>
      <c r="Z76" s="113"/>
      <c r="AA76" s="113"/>
      <c r="AB76" s="113">
        <v>600</v>
      </c>
    </row>
    <row r="77" spans="1:28" s="114" customFormat="1" ht="15.95" customHeight="1">
      <c r="A77" s="124" t="s">
        <v>1636</v>
      </c>
      <c r="B77" s="113">
        <v>215027</v>
      </c>
      <c r="C77" s="113">
        <v>124227</v>
      </c>
      <c r="D77" s="113">
        <v>58897</v>
      </c>
      <c r="E77" s="113">
        <v>14700</v>
      </c>
      <c r="F77" s="113"/>
      <c r="G77" s="113">
        <v>3800</v>
      </c>
      <c r="H77" s="113">
        <v>1200</v>
      </c>
      <c r="I77" s="113">
        <v>3550</v>
      </c>
      <c r="J77" s="113">
        <v>11100</v>
      </c>
      <c r="K77" s="113">
        <v>3100</v>
      </c>
      <c r="L77" s="113">
        <v>16800</v>
      </c>
      <c r="M77" s="113">
        <v>1200</v>
      </c>
      <c r="N77" s="113">
        <v>1990</v>
      </c>
      <c r="O77" s="113">
        <v>4400</v>
      </c>
      <c r="P77" s="113">
        <v>3000</v>
      </c>
      <c r="Q77" s="113"/>
      <c r="R77" s="113">
        <v>400</v>
      </c>
      <c r="S77" s="113">
        <v>90</v>
      </c>
      <c r="T77" s="113">
        <v>90800</v>
      </c>
      <c r="U77" s="113">
        <v>6500</v>
      </c>
      <c r="V77" s="113">
        <v>25000</v>
      </c>
      <c r="W77" s="113">
        <v>16500</v>
      </c>
      <c r="X77" s="113"/>
      <c r="Y77" s="113">
        <v>40000</v>
      </c>
      <c r="Z77" s="113">
        <v>40</v>
      </c>
      <c r="AA77" s="113">
        <v>260</v>
      </c>
      <c r="AB77" s="113">
        <v>2500</v>
      </c>
    </row>
    <row r="78" spans="1:28" s="114" customFormat="1" ht="15.95" customHeight="1">
      <c r="A78" s="124" t="s">
        <v>1582</v>
      </c>
      <c r="B78" s="113">
        <v>69267</v>
      </c>
      <c r="C78" s="113">
        <v>55816</v>
      </c>
      <c r="D78" s="113">
        <v>12220</v>
      </c>
      <c r="E78" s="113">
        <v>2600</v>
      </c>
      <c r="F78" s="113"/>
      <c r="G78" s="113">
        <v>1400</v>
      </c>
      <c r="H78" s="113">
        <v>2433</v>
      </c>
      <c r="I78" s="113">
        <v>1900</v>
      </c>
      <c r="J78" s="113">
        <v>1700</v>
      </c>
      <c r="K78" s="113">
        <v>450</v>
      </c>
      <c r="L78" s="113">
        <v>9447</v>
      </c>
      <c r="M78" s="113">
        <v>1500</v>
      </c>
      <c r="N78" s="113">
        <v>1180</v>
      </c>
      <c r="O78" s="113">
        <v>19186</v>
      </c>
      <c r="P78" s="113">
        <v>1700</v>
      </c>
      <c r="Q78" s="113"/>
      <c r="R78" s="113">
        <v>100</v>
      </c>
      <c r="S78" s="113"/>
      <c r="T78" s="113">
        <v>13451</v>
      </c>
      <c r="U78" s="113">
        <v>1570</v>
      </c>
      <c r="V78" s="113">
        <v>1637</v>
      </c>
      <c r="W78" s="113">
        <v>2440</v>
      </c>
      <c r="X78" s="113"/>
      <c r="Y78" s="113">
        <v>7651</v>
      </c>
      <c r="Z78" s="113"/>
      <c r="AA78" s="113">
        <v>122</v>
      </c>
      <c r="AB78" s="113">
        <v>31</v>
      </c>
    </row>
    <row r="79" spans="1:28" s="114" customFormat="1" ht="15.95" customHeight="1">
      <c r="A79" s="124" t="s">
        <v>1637</v>
      </c>
      <c r="B79" s="113">
        <v>76814</v>
      </c>
      <c r="C79" s="113">
        <v>58814</v>
      </c>
      <c r="D79" s="113">
        <v>20689</v>
      </c>
      <c r="E79" s="113">
        <v>5487</v>
      </c>
      <c r="F79" s="113"/>
      <c r="G79" s="113">
        <v>2904</v>
      </c>
      <c r="H79" s="113">
        <v>1285</v>
      </c>
      <c r="I79" s="113">
        <v>1911</v>
      </c>
      <c r="J79" s="113">
        <v>2970</v>
      </c>
      <c r="K79" s="113">
        <v>1533</v>
      </c>
      <c r="L79" s="113">
        <v>5000</v>
      </c>
      <c r="M79" s="113">
        <v>5007</v>
      </c>
      <c r="N79" s="113">
        <v>2233</v>
      </c>
      <c r="O79" s="113">
        <v>4618</v>
      </c>
      <c r="P79" s="113">
        <v>4597</v>
      </c>
      <c r="Q79" s="113"/>
      <c r="R79" s="113">
        <v>580</v>
      </c>
      <c r="S79" s="113"/>
      <c r="T79" s="113">
        <v>18000</v>
      </c>
      <c r="U79" s="113">
        <v>2000</v>
      </c>
      <c r="V79" s="113">
        <v>2500</v>
      </c>
      <c r="W79" s="113">
        <v>4000</v>
      </c>
      <c r="X79" s="113">
        <v>3700</v>
      </c>
      <c r="Y79" s="113">
        <v>5000</v>
      </c>
      <c r="Z79" s="113"/>
      <c r="AA79" s="113">
        <v>800</v>
      </c>
      <c r="AB79" s="113"/>
    </row>
    <row r="80" spans="1:28" s="114" customFormat="1" ht="15.95" customHeight="1">
      <c r="A80" s="124" t="s">
        <v>1638</v>
      </c>
      <c r="B80" s="113">
        <v>41666</v>
      </c>
      <c r="C80" s="113">
        <v>32196</v>
      </c>
      <c r="D80" s="113">
        <v>3996</v>
      </c>
      <c r="E80" s="113">
        <v>2483</v>
      </c>
      <c r="F80" s="113"/>
      <c r="G80" s="113">
        <v>2159</v>
      </c>
      <c r="H80" s="113">
        <v>1226</v>
      </c>
      <c r="I80" s="113">
        <v>1085</v>
      </c>
      <c r="J80" s="113">
        <v>443</v>
      </c>
      <c r="K80" s="113">
        <v>508</v>
      </c>
      <c r="L80" s="113">
        <v>550</v>
      </c>
      <c r="M80" s="113">
        <v>762</v>
      </c>
      <c r="N80" s="113">
        <v>739</v>
      </c>
      <c r="O80" s="113">
        <v>16313</v>
      </c>
      <c r="P80" s="113">
        <v>1912</v>
      </c>
      <c r="Q80" s="113">
        <v>20</v>
      </c>
      <c r="R80" s="113"/>
      <c r="S80" s="113"/>
      <c r="T80" s="113">
        <v>9470</v>
      </c>
      <c r="U80" s="113">
        <v>500</v>
      </c>
      <c r="V80" s="113">
        <v>5570</v>
      </c>
      <c r="W80" s="113">
        <v>2800</v>
      </c>
      <c r="X80" s="113"/>
      <c r="Y80" s="113">
        <v>600</v>
      </c>
      <c r="Z80" s="113"/>
      <c r="AA80" s="113"/>
      <c r="AB80" s="113"/>
    </row>
    <row r="81" spans="1:28" s="114" customFormat="1" ht="15.95" customHeight="1">
      <c r="A81" s="124" t="s">
        <v>1639</v>
      </c>
      <c r="B81" s="113">
        <v>48451</v>
      </c>
      <c r="C81" s="113">
        <v>40151</v>
      </c>
      <c r="D81" s="113">
        <v>9300</v>
      </c>
      <c r="E81" s="113">
        <v>3500</v>
      </c>
      <c r="F81" s="113"/>
      <c r="G81" s="113">
        <v>1500</v>
      </c>
      <c r="H81" s="113"/>
      <c r="I81" s="113">
        <v>3250</v>
      </c>
      <c r="J81" s="113">
        <v>1800</v>
      </c>
      <c r="K81" s="113">
        <v>1350</v>
      </c>
      <c r="L81" s="113">
        <v>6600</v>
      </c>
      <c r="M81" s="113">
        <v>7000</v>
      </c>
      <c r="N81" s="113">
        <v>1000</v>
      </c>
      <c r="O81" s="113">
        <v>150</v>
      </c>
      <c r="P81" s="113">
        <v>4700</v>
      </c>
      <c r="Q81" s="113"/>
      <c r="R81" s="113"/>
      <c r="S81" s="113">
        <v>1</v>
      </c>
      <c r="T81" s="113">
        <v>8300</v>
      </c>
      <c r="U81" s="113">
        <v>100</v>
      </c>
      <c r="V81" s="113">
        <v>1200</v>
      </c>
      <c r="W81" s="113"/>
      <c r="X81" s="113"/>
      <c r="Y81" s="113">
        <v>7000</v>
      </c>
      <c r="Z81" s="113"/>
      <c r="AA81" s="113"/>
      <c r="AB81" s="113"/>
    </row>
    <row r="82" spans="1:28" s="114" customFormat="1" ht="15.95" customHeight="1">
      <c r="A82" s="124" t="s">
        <v>1640</v>
      </c>
      <c r="B82" s="113">
        <v>223482</v>
      </c>
      <c r="C82" s="113">
        <v>207528</v>
      </c>
      <c r="D82" s="113">
        <v>87822</v>
      </c>
      <c r="E82" s="113">
        <v>44183</v>
      </c>
      <c r="F82" s="113"/>
      <c r="G82" s="113">
        <v>6100</v>
      </c>
      <c r="H82" s="113">
        <v>16132</v>
      </c>
      <c r="I82" s="113">
        <v>14000</v>
      </c>
      <c r="J82" s="113">
        <v>14658</v>
      </c>
      <c r="K82" s="113">
        <v>6796</v>
      </c>
      <c r="L82" s="113">
        <v>11200</v>
      </c>
      <c r="M82" s="113">
        <v>50</v>
      </c>
      <c r="N82" s="113">
        <v>240</v>
      </c>
      <c r="O82" s="113"/>
      <c r="P82" s="113">
        <v>330</v>
      </c>
      <c r="Q82" s="113"/>
      <c r="R82" s="113">
        <v>6017</v>
      </c>
      <c r="S82" s="113"/>
      <c r="T82" s="113">
        <v>15954</v>
      </c>
      <c r="U82" s="113">
        <v>11504</v>
      </c>
      <c r="V82" s="113">
        <v>850</v>
      </c>
      <c r="W82" s="113">
        <v>2000</v>
      </c>
      <c r="X82" s="113"/>
      <c r="Y82" s="113">
        <v>100</v>
      </c>
      <c r="Z82" s="113"/>
      <c r="AA82" s="113">
        <v>1500</v>
      </c>
      <c r="AB82" s="113"/>
    </row>
    <row r="83" spans="1:28" s="119" customFormat="1" ht="15.95" customHeight="1">
      <c r="A83" s="129" t="s">
        <v>1641</v>
      </c>
      <c r="B83" s="117">
        <v>913605</v>
      </c>
      <c r="C83" s="117">
        <v>689832</v>
      </c>
      <c r="D83" s="117">
        <v>287637</v>
      </c>
      <c r="E83" s="117">
        <v>60103</v>
      </c>
      <c r="F83" s="117">
        <v>0</v>
      </c>
      <c r="G83" s="117">
        <v>33006</v>
      </c>
      <c r="H83" s="117">
        <v>65739</v>
      </c>
      <c r="I83" s="117">
        <v>32765</v>
      </c>
      <c r="J83" s="117">
        <v>31514</v>
      </c>
      <c r="K83" s="117">
        <v>12534</v>
      </c>
      <c r="L83" s="117">
        <v>63374</v>
      </c>
      <c r="M83" s="117">
        <v>27200</v>
      </c>
      <c r="N83" s="117">
        <v>15634</v>
      </c>
      <c r="O83" s="117">
        <v>36159</v>
      </c>
      <c r="P83" s="117">
        <v>21360</v>
      </c>
      <c r="Q83" s="117">
        <v>0</v>
      </c>
      <c r="R83" s="117">
        <v>1200</v>
      </c>
      <c r="S83" s="117">
        <v>1607</v>
      </c>
      <c r="T83" s="117">
        <v>223773</v>
      </c>
      <c r="U83" s="117">
        <v>38382</v>
      </c>
      <c r="V83" s="117">
        <v>43356</v>
      </c>
      <c r="W83" s="117">
        <v>29556</v>
      </c>
      <c r="X83" s="117">
        <v>9740</v>
      </c>
      <c r="Y83" s="117">
        <v>76581</v>
      </c>
      <c r="Z83" s="117">
        <v>3809</v>
      </c>
      <c r="AA83" s="117">
        <v>10091</v>
      </c>
      <c r="AB83" s="117">
        <v>12258</v>
      </c>
    </row>
    <row r="84" spans="1:28" s="114" customFormat="1" ht="15.95" customHeight="1">
      <c r="A84" s="112" t="s">
        <v>1642</v>
      </c>
      <c r="B84" s="113">
        <v>105397</v>
      </c>
      <c r="C84" s="113">
        <v>70547</v>
      </c>
      <c r="D84" s="113">
        <v>41367</v>
      </c>
      <c r="E84" s="113"/>
      <c r="F84" s="113"/>
      <c r="G84" s="113"/>
      <c r="H84" s="113">
        <v>27980</v>
      </c>
      <c r="I84" s="113"/>
      <c r="J84" s="113"/>
      <c r="K84" s="113"/>
      <c r="L84" s="113"/>
      <c r="M84" s="113"/>
      <c r="N84" s="113"/>
      <c r="O84" s="113"/>
      <c r="P84" s="113"/>
      <c r="Q84" s="113"/>
      <c r="R84" s="113">
        <v>1200</v>
      </c>
      <c r="S84" s="113"/>
      <c r="T84" s="113">
        <v>34850</v>
      </c>
      <c r="U84" s="113">
        <v>2480</v>
      </c>
      <c r="V84" s="113">
        <v>7360</v>
      </c>
      <c r="W84" s="113">
        <v>9370</v>
      </c>
      <c r="X84" s="113">
        <v>0</v>
      </c>
      <c r="Y84" s="113">
        <v>6900</v>
      </c>
      <c r="Z84" s="113">
        <v>2720</v>
      </c>
      <c r="AA84" s="113">
        <v>5810</v>
      </c>
      <c r="AB84" s="113">
        <v>210</v>
      </c>
    </row>
    <row r="85" spans="1:28" s="114" customFormat="1" ht="15.95" customHeight="1">
      <c r="A85" s="115" t="s">
        <v>1583</v>
      </c>
      <c r="B85" s="113">
        <v>62000</v>
      </c>
      <c r="C85" s="113">
        <v>58543</v>
      </c>
      <c r="D85" s="113">
        <v>18600</v>
      </c>
      <c r="E85" s="113">
        <v>7940</v>
      </c>
      <c r="F85" s="113"/>
      <c r="G85" s="113">
        <v>2350</v>
      </c>
      <c r="H85" s="113">
        <v>43</v>
      </c>
      <c r="I85" s="113">
        <v>2970</v>
      </c>
      <c r="J85" s="113">
        <v>6100</v>
      </c>
      <c r="K85" s="113">
        <v>2140</v>
      </c>
      <c r="L85" s="113">
        <v>14787</v>
      </c>
      <c r="M85" s="113">
        <v>2300</v>
      </c>
      <c r="N85" s="113">
        <v>317</v>
      </c>
      <c r="O85" s="113"/>
      <c r="P85" s="113">
        <v>996</v>
      </c>
      <c r="Q85" s="113"/>
      <c r="R85" s="113"/>
      <c r="S85" s="113"/>
      <c r="T85" s="113">
        <v>3457</v>
      </c>
      <c r="U85" s="113">
        <v>2400</v>
      </c>
      <c r="V85" s="113">
        <v>270</v>
      </c>
      <c r="W85" s="113">
        <v>500</v>
      </c>
      <c r="X85" s="113">
        <v>2</v>
      </c>
      <c r="Y85" s="113">
        <v>230</v>
      </c>
      <c r="Z85" s="113"/>
      <c r="AA85" s="113">
        <v>55</v>
      </c>
      <c r="AB85" s="113"/>
    </row>
    <row r="86" spans="1:28" s="119" customFormat="1" ht="15.95" customHeight="1">
      <c r="A86" s="115" t="s">
        <v>1597</v>
      </c>
      <c r="B86" s="113">
        <v>746208</v>
      </c>
      <c r="C86" s="113">
        <v>560742</v>
      </c>
      <c r="D86" s="113">
        <v>227670</v>
      </c>
      <c r="E86" s="113">
        <v>52163</v>
      </c>
      <c r="F86" s="113">
        <v>0</v>
      </c>
      <c r="G86" s="113">
        <v>30656</v>
      </c>
      <c r="H86" s="113">
        <v>37716</v>
      </c>
      <c r="I86" s="113">
        <v>29795</v>
      </c>
      <c r="J86" s="113">
        <v>25414</v>
      </c>
      <c r="K86" s="113">
        <v>10394</v>
      </c>
      <c r="L86" s="113">
        <v>48587</v>
      </c>
      <c r="M86" s="113">
        <v>24900</v>
      </c>
      <c r="N86" s="113">
        <v>15317</v>
      </c>
      <c r="O86" s="113">
        <v>36159</v>
      </c>
      <c r="P86" s="113">
        <v>20364</v>
      </c>
      <c r="Q86" s="113">
        <v>0</v>
      </c>
      <c r="R86" s="113">
        <v>0</v>
      </c>
      <c r="S86" s="113">
        <v>1607</v>
      </c>
      <c r="T86" s="113">
        <v>185466</v>
      </c>
      <c r="U86" s="113">
        <v>33502</v>
      </c>
      <c r="V86" s="113">
        <v>35726</v>
      </c>
      <c r="W86" s="113">
        <v>19686</v>
      </c>
      <c r="X86" s="113">
        <v>9738</v>
      </c>
      <c r="Y86" s="113">
        <v>69451</v>
      </c>
      <c r="Z86" s="113">
        <v>1089</v>
      </c>
      <c r="AA86" s="113">
        <v>4226</v>
      </c>
      <c r="AB86" s="113">
        <v>12048</v>
      </c>
    </row>
    <row r="87" spans="1:28" s="114" customFormat="1" ht="15.95" customHeight="1">
      <c r="A87" s="124" t="s">
        <v>1643</v>
      </c>
      <c r="B87" s="113">
        <v>354864</v>
      </c>
      <c r="C87" s="113">
        <v>271635</v>
      </c>
      <c r="D87" s="113">
        <v>103178</v>
      </c>
      <c r="E87" s="113">
        <v>27170</v>
      </c>
      <c r="F87" s="113"/>
      <c r="G87" s="113">
        <v>18840</v>
      </c>
      <c r="H87" s="113">
        <v>2462</v>
      </c>
      <c r="I87" s="113">
        <v>15204</v>
      </c>
      <c r="J87" s="113">
        <v>14735</v>
      </c>
      <c r="K87" s="113">
        <v>5733</v>
      </c>
      <c r="L87" s="113">
        <v>21199</v>
      </c>
      <c r="M87" s="113">
        <v>20180</v>
      </c>
      <c r="N87" s="113">
        <v>9452</v>
      </c>
      <c r="O87" s="113">
        <v>16244</v>
      </c>
      <c r="P87" s="113">
        <v>15635</v>
      </c>
      <c r="Q87" s="113"/>
      <c r="R87" s="113"/>
      <c r="S87" s="113">
        <v>1603</v>
      </c>
      <c r="T87" s="113">
        <v>83229</v>
      </c>
      <c r="U87" s="113">
        <v>14166</v>
      </c>
      <c r="V87" s="113">
        <v>26164</v>
      </c>
      <c r="W87" s="113">
        <v>5390</v>
      </c>
      <c r="X87" s="113">
        <v>2484</v>
      </c>
      <c r="Y87" s="113">
        <v>31382</v>
      </c>
      <c r="Z87" s="113">
        <v>674</v>
      </c>
      <c r="AA87" s="113">
        <v>393</v>
      </c>
      <c r="AB87" s="113">
        <v>2576</v>
      </c>
    </row>
    <row r="88" spans="1:28" s="114" customFormat="1" ht="15.95" customHeight="1">
      <c r="A88" s="124" t="s">
        <v>1644</v>
      </c>
      <c r="B88" s="113">
        <v>95664</v>
      </c>
      <c r="C88" s="113">
        <v>86600</v>
      </c>
      <c r="D88" s="113">
        <v>43900</v>
      </c>
      <c r="E88" s="113">
        <v>4430</v>
      </c>
      <c r="F88" s="113"/>
      <c r="G88" s="113">
        <v>3710</v>
      </c>
      <c r="H88" s="113">
        <v>5190</v>
      </c>
      <c r="I88" s="113">
        <v>5970</v>
      </c>
      <c r="J88" s="113">
        <v>2600</v>
      </c>
      <c r="K88" s="113">
        <v>1260</v>
      </c>
      <c r="L88" s="113">
        <v>11880</v>
      </c>
      <c r="M88" s="113">
        <v>440</v>
      </c>
      <c r="N88" s="113">
        <v>1110</v>
      </c>
      <c r="O88" s="113">
        <v>5640</v>
      </c>
      <c r="P88" s="113">
        <v>470</v>
      </c>
      <c r="Q88" s="113"/>
      <c r="R88" s="113"/>
      <c r="S88" s="113"/>
      <c r="T88" s="113">
        <v>9064</v>
      </c>
      <c r="U88" s="113">
        <v>3300</v>
      </c>
      <c r="V88" s="113">
        <v>600</v>
      </c>
      <c r="W88" s="113">
        <v>2444</v>
      </c>
      <c r="X88" s="113"/>
      <c r="Y88" s="113">
        <v>1500</v>
      </c>
      <c r="Z88" s="113"/>
      <c r="AA88" s="113">
        <v>20</v>
      </c>
      <c r="AB88" s="113">
        <v>1200</v>
      </c>
    </row>
    <row r="89" spans="1:28" s="114" customFormat="1" ht="15.95" customHeight="1">
      <c r="A89" s="124" t="s">
        <v>1645</v>
      </c>
      <c r="B89" s="113">
        <v>31052</v>
      </c>
      <c r="C89" s="113">
        <v>21210</v>
      </c>
      <c r="D89" s="113">
        <v>7702</v>
      </c>
      <c r="E89" s="113">
        <v>2851</v>
      </c>
      <c r="F89" s="113"/>
      <c r="G89" s="113">
        <v>1030</v>
      </c>
      <c r="H89" s="113">
        <v>221</v>
      </c>
      <c r="I89" s="113">
        <v>785</v>
      </c>
      <c r="J89" s="113">
        <v>966</v>
      </c>
      <c r="K89" s="113">
        <v>399</v>
      </c>
      <c r="L89" s="113">
        <v>2093</v>
      </c>
      <c r="M89" s="113">
        <v>2834</v>
      </c>
      <c r="N89" s="113">
        <v>778</v>
      </c>
      <c r="O89" s="113">
        <v>839</v>
      </c>
      <c r="P89" s="113">
        <v>708</v>
      </c>
      <c r="Q89" s="113"/>
      <c r="R89" s="113"/>
      <c r="S89" s="113">
        <v>4</v>
      </c>
      <c r="T89" s="113">
        <v>9842</v>
      </c>
      <c r="U89" s="113">
        <v>500</v>
      </c>
      <c r="V89" s="113">
        <v>600</v>
      </c>
      <c r="W89" s="113">
        <v>2000</v>
      </c>
      <c r="X89" s="113"/>
      <c r="Y89" s="113">
        <v>5000</v>
      </c>
      <c r="Z89" s="113"/>
      <c r="AA89" s="113">
        <v>400</v>
      </c>
      <c r="AB89" s="113">
        <v>1342</v>
      </c>
    </row>
    <row r="90" spans="1:28" s="114" customFormat="1" ht="15.95" customHeight="1">
      <c r="A90" s="124" t="s">
        <v>1646</v>
      </c>
      <c r="B90" s="113">
        <v>33710</v>
      </c>
      <c r="C90" s="113">
        <v>26050</v>
      </c>
      <c r="D90" s="113">
        <v>14000</v>
      </c>
      <c r="E90" s="113">
        <v>1000</v>
      </c>
      <c r="F90" s="113"/>
      <c r="G90" s="113">
        <v>1200</v>
      </c>
      <c r="H90" s="113">
        <v>1800</v>
      </c>
      <c r="I90" s="113">
        <v>1100</v>
      </c>
      <c r="J90" s="113">
        <v>980</v>
      </c>
      <c r="K90" s="113">
        <v>700</v>
      </c>
      <c r="L90" s="113">
        <v>1300</v>
      </c>
      <c r="M90" s="113">
        <v>70</v>
      </c>
      <c r="N90" s="113">
        <v>600</v>
      </c>
      <c r="O90" s="113">
        <v>3000</v>
      </c>
      <c r="P90" s="113">
        <v>300</v>
      </c>
      <c r="Q90" s="113"/>
      <c r="R90" s="113"/>
      <c r="S90" s="113"/>
      <c r="T90" s="113">
        <v>7660</v>
      </c>
      <c r="U90" s="113">
        <v>1200</v>
      </c>
      <c r="V90" s="113">
        <v>3560</v>
      </c>
      <c r="W90" s="113">
        <v>1000</v>
      </c>
      <c r="X90" s="113"/>
      <c r="Y90" s="113">
        <v>600</v>
      </c>
      <c r="Z90" s="113">
        <v>300</v>
      </c>
      <c r="AA90" s="113">
        <v>300</v>
      </c>
      <c r="AB90" s="113">
        <v>700</v>
      </c>
    </row>
    <row r="91" spans="1:28" s="114" customFormat="1" ht="15.95" customHeight="1">
      <c r="A91" s="124" t="s">
        <v>1647</v>
      </c>
      <c r="B91" s="113">
        <v>77832</v>
      </c>
      <c r="C91" s="113">
        <v>56832</v>
      </c>
      <c r="D91" s="113">
        <v>11700</v>
      </c>
      <c r="E91" s="113">
        <v>8176</v>
      </c>
      <c r="F91" s="113"/>
      <c r="G91" s="113">
        <v>2327</v>
      </c>
      <c r="H91" s="113">
        <v>22351</v>
      </c>
      <c r="I91" s="113">
        <v>2089</v>
      </c>
      <c r="J91" s="113">
        <v>2200</v>
      </c>
      <c r="K91" s="113">
        <v>533</v>
      </c>
      <c r="L91" s="113">
        <v>3018</v>
      </c>
      <c r="M91" s="113">
        <v>87</v>
      </c>
      <c r="N91" s="113">
        <v>254</v>
      </c>
      <c r="O91" s="113">
        <v>3453</v>
      </c>
      <c r="P91" s="113">
        <v>644</v>
      </c>
      <c r="Q91" s="113"/>
      <c r="R91" s="113"/>
      <c r="S91" s="113"/>
      <c r="T91" s="113">
        <v>21000</v>
      </c>
      <c r="U91" s="113">
        <v>8500</v>
      </c>
      <c r="V91" s="113">
        <v>390</v>
      </c>
      <c r="W91" s="113">
        <v>2200</v>
      </c>
      <c r="X91" s="113"/>
      <c r="Y91" s="113">
        <v>9260</v>
      </c>
      <c r="Z91" s="113"/>
      <c r="AA91" s="113">
        <v>620</v>
      </c>
      <c r="AB91" s="113">
        <v>30</v>
      </c>
    </row>
    <row r="92" spans="1:28" s="114" customFormat="1" ht="15.95" customHeight="1">
      <c r="A92" s="124" t="s">
        <v>1648</v>
      </c>
      <c r="B92" s="113">
        <v>35864</v>
      </c>
      <c r="C92" s="113">
        <v>19895</v>
      </c>
      <c r="D92" s="113">
        <v>10295</v>
      </c>
      <c r="E92" s="113">
        <v>1800</v>
      </c>
      <c r="F92" s="113"/>
      <c r="G92" s="113">
        <v>980</v>
      </c>
      <c r="H92" s="113">
        <v>300</v>
      </c>
      <c r="I92" s="113">
        <v>700</v>
      </c>
      <c r="J92" s="113">
        <v>600</v>
      </c>
      <c r="K92" s="113">
        <v>250</v>
      </c>
      <c r="L92" s="113">
        <v>720</v>
      </c>
      <c r="M92" s="113">
        <v>450</v>
      </c>
      <c r="N92" s="113">
        <v>1200</v>
      </c>
      <c r="O92" s="113">
        <v>1600</v>
      </c>
      <c r="P92" s="113">
        <v>1000</v>
      </c>
      <c r="Q92" s="113"/>
      <c r="R92" s="113"/>
      <c r="S92" s="113"/>
      <c r="T92" s="113">
        <v>15969</v>
      </c>
      <c r="U92" s="113">
        <v>1455</v>
      </c>
      <c r="V92" s="113">
        <v>921</v>
      </c>
      <c r="W92" s="113">
        <v>2672</v>
      </c>
      <c r="X92" s="113"/>
      <c r="Y92" s="113">
        <v>7615</v>
      </c>
      <c r="Z92" s="113">
        <v>25</v>
      </c>
      <c r="AA92" s="113">
        <v>988</v>
      </c>
      <c r="AB92" s="113">
        <v>2293</v>
      </c>
    </row>
    <row r="93" spans="1:28" s="114" customFormat="1" ht="15.95" customHeight="1">
      <c r="A93" s="124" t="s">
        <v>1649</v>
      </c>
      <c r="B93" s="113">
        <v>78572</v>
      </c>
      <c r="C93" s="113">
        <v>55948</v>
      </c>
      <c r="D93" s="113">
        <v>28000</v>
      </c>
      <c r="E93" s="113">
        <v>4931</v>
      </c>
      <c r="F93" s="113"/>
      <c r="G93" s="113">
        <v>1558</v>
      </c>
      <c r="H93" s="113">
        <v>4907</v>
      </c>
      <c r="I93" s="113">
        <v>2541</v>
      </c>
      <c r="J93" s="113">
        <v>2751</v>
      </c>
      <c r="K93" s="113">
        <v>1100</v>
      </c>
      <c r="L93" s="113">
        <v>7073</v>
      </c>
      <c r="M93" s="113">
        <v>200</v>
      </c>
      <c r="N93" s="113">
        <v>1137</v>
      </c>
      <c r="O93" s="113">
        <v>950</v>
      </c>
      <c r="P93" s="113">
        <v>800</v>
      </c>
      <c r="Q93" s="113"/>
      <c r="R93" s="113"/>
      <c r="S93" s="113"/>
      <c r="T93" s="113">
        <v>22624</v>
      </c>
      <c r="U93" s="113">
        <v>3271</v>
      </c>
      <c r="V93" s="113">
        <v>1139</v>
      </c>
      <c r="W93" s="113">
        <v>1505</v>
      </c>
      <c r="X93" s="113">
        <v>7254</v>
      </c>
      <c r="Y93" s="113">
        <v>6762</v>
      </c>
      <c r="Z93" s="113"/>
      <c r="AA93" s="113">
        <v>841</v>
      </c>
      <c r="AB93" s="113">
        <v>1852</v>
      </c>
    </row>
    <row r="94" spans="1:28" s="119" customFormat="1" ht="15.95" customHeight="1">
      <c r="A94" s="125" t="s">
        <v>1650</v>
      </c>
      <c r="B94" s="113">
        <v>19650</v>
      </c>
      <c r="C94" s="113">
        <v>12692</v>
      </c>
      <c r="D94" s="113">
        <v>5895</v>
      </c>
      <c r="E94" s="113">
        <v>990</v>
      </c>
      <c r="F94" s="113"/>
      <c r="G94" s="113">
        <v>515</v>
      </c>
      <c r="H94" s="113">
        <v>425</v>
      </c>
      <c r="I94" s="113">
        <v>550</v>
      </c>
      <c r="J94" s="113">
        <v>336</v>
      </c>
      <c r="K94" s="113">
        <v>212</v>
      </c>
      <c r="L94" s="113">
        <v>979</v>
      </c>
      <c r="M94" s="113">
        <v>421</v>
      </c>
      <c r="N94" s="113">
        <v>530</v>
      </c>
      <c r="O94" s="113">
        <v>1433</v>
      </c>
      <c r="P94" s="113">
        <v>406</v>
      </c>
      <c r="Q94" s="113"/>
      <c r="R94" s="113"/>
      <c r="S94" s="113"/>
      <c r="T94" s="113">
        <v>6958</v>
      </c>
      <c r="U94" s="113">
        <v>680</v>
      </c>
      <c r="V94" s="113">
        <v>605</v>
      </c>
      <c r="W94" s="113">
        <v>2133</v>
      </c>
      <c r="X94" s="113"/>
      <c r="Y94" s="113">
        <v>2060</v>
      </c>
      <c r="Z94" s="113">
        <v>25</v>
      </c>
      <c r="AA94" s="113">
        <v>250</v>
      </c>
      <c r="AB94" s="113">
        <v>1205</v>
      </c>
    </row>
    <row r="95" spans="1:28" s="114" customFormat="1" ht="15.95" customHeight="1">
      <c r="A95" s="124" t="s">
        <v>1651</v>
      </c>
      <c r="B95" s="113">
        <v>19000</v>
      </c>
      <c r="C95" s="113">
        <v>9880</v>
      </c>
      <c r="D95" s="113">
        <v>3000</v>
      </c>
      <c r="E95" s="113">
        <v>815</v>
      </c>
      <c r="F95" s="113"/>
      <c r="G95" s="113">
        <v>496</v>
      </c>
      <c r="H95" s="113">
        <v>60</v>
      </c>
      <c r="I95" s="113">
        <v>856</v>
      </c>
      <c r="J95" s="113">
        <v>246</v>
      </c>
      <c r="K95" s="113">
        <v>207</v>
      </c>
      <c r="L95" s="113">
        <v>325</v>
      </c>
      <c r="M95" s="113">
        <v>218</v>
      </c>
      <c r="N95" s="113">
        <v>256</v>
      </c>
      <c r="O95" s="113">
        <v>3000</v>
      </c>
      <c r="P95" s="113">
        <v>401</v>
      </c>
      <c r="Q95" s="113"/>
      <c r="R95" s="113"/>
      <c r="S95" s="113"/>
      <c r="T95" s="113">
        <v>9120</v>
      </c>
      <c r="U95" s="113">
        <v>430</v>
      </c>
      <c r="V95" s="113">
        <v>1747</v>
      </c>
      <c r="W95" s="113">
        <v>342</v>
      </c>
      <c r="X95" s="113"/>
      <c r="Y95" s="113">
        <v>5272</v>
      </c>
      <c r="Z95" s="113">
        <v>65</v>
      </c>
      <c r="AA95" s="113">
        <v>414</v>
      </c>
      <c r="AB95" s="113">
        <v>850</v>
      </c>
    </row>
    <row r="96" spans="1:28" s="127" customFormat="1" ht="15.95" customHeight="1">
      <c r="A96" s="129" t="s">
        <v>1584</v>
      </c>
      <c r="B96" s="117">
        <v>1215200</v>
      </c>
      <c r="C96" s="117">
        <v>999317</v>
      </c>
      <c r="D96" s="117">
        <v>481007</v>
      </c>
      <c r="E96" s="117">
        <v>95454</v>
      </c>
      <c r="F96" s="117">
        <v>0</v>
      </c>
      <c r="G96" s="117">
        <v>26727</v>
      </c>
      <c r="H96" s="117">
        <v>102660</v>
      </c>
      <c r="I96" s="117">
        <v>74799</v>
      </c>
      <c r="J96" s="117">
        <v>23825</v>
      </c>
      <c r="K96" s="117">
        <v>11872</v>
      </c>
      <c r="L96" s="117">
        <v>37423</v>
      </c>
      <c r="M96" s="117">
        <v>22634</v>
      </c>
      <c r="N96" s="117">
        <v>15505</v>
      </c>
      <c r="O96" s="117">
        <v>71846</v>
      </c>
      <c r="P96" s="117">
        <v>30303</v>
      </c>
      <c r="Q96" s="117">
        <v>0</v>
      </c>
      <c r="R96" s="117">
        <v>5262</v>
      </c>
      <c r="S96" s="117">
        <v>0</v>
      </c>
      <c r="T96" s="117">
        <v>215883</v>
      </c>
      <c r="U96" s="117">
        <v>73558</v>
      </c>
      <c r="V96" s="117">
        <v>39419</v>
      </c>
      <c r="W96" s="117">
        <v>37209</v>
      </c>
      <c r="X96" s="117">
        <v>3000</v>
      </c>
      <c r="Y96" s="117">
        <v>52614</v>
      </c>
      <c r="Z96" s="117">
        <v>1300</v>
      </c>
      <c r="AA96" s="117">
        <v>5783</v>
      </c>
      <c r="AB96" s="117">
        <v>3000</v>
      </c>
    </row>
    <row r="97" spans="1:28" ht="15.95" customHeight="1">
      <c r="A97" s="130" t="s">
        <v>1435</v>
      </c>
      <c r="B97" s="113">
        <v>45000</v>
      </c>
      <c r="C97" s="113">
        <v>19157</v>
      </c>
      <c r="D97" s="113">
        <v>4790</v>
      </c>
      <c r="E97" s="113">
        <v>3244</v>
      </c>
      <c r="F97" s="113">
        <v>0</v>
      </c>
      <c r="G97" s="113">
        <v>341</v>
      </c>
      <c r="H97" s="113">
        <v>0</v>
      </c>
      <c r="I97" s="113">
        <v>668</v>
      </c>
      <c r="J97" s="113">
        <v>1516</v>
      </c>
      <c r="K97" s="113">
        <v>727</v>
      </c>
      <c r="L97" s="113">
        <v>3069</v>
      </c>
      <c r="M97" s="113">
        <v>382</v>
      </c>
      <c r="N97" s="113">
        <v>0</v>
      </c>
      <c r="O97" s="113">
        <v>2782</v>
      </c>
      <c r="P97" s="113">
        <v>138</v>
      </c>
      <c r="Q97" s="113">
        <v>0</v>
      </c>
      <c r="R97" s="113">
        <v>1500</v>
      </c>
      <c r="S97" s="113"/>
      <c r="T97" s="113">
        <v>25843</v>
      </c>
      <c r="U97" s="113">
        <v>7420</v>
      </c>
      <c r="V97" s="113">
        <v>5000</v>
      </c>
      <c r="W97" s="113">
        <v>6002</v>
      </c>
      <c r="X97" s="113">
        <v>0</v>
      </c>
      <c r="Y97" s="113">
        <v>4228</v>
      </c>
      <c r="Z97" s="113">
        <v>0</v>
      </c>
      <c r="AA97" s="113">
        <v>193</v>
      </c>
      <c r="AB97" s="113">
        <v>3000</v>
      </c>
    </row>
    <row r="98" spans="1:28" ht="15.95" customHeight="1">
      <c r="A98" s="130" t="s">
        <v>1430</v>
      </c>
      <c r="B98" s="113">
        <v>1170200</v>
      </c>
      <c r="C98" s="113">
        <v>980160</v>
      </c>
      <c r="D98" s="113">
        <v>476217</v>
      </c>
      <c r="E98" s="113">
        <v>92210</v>
      </c>
      <c r="F98" s="113">
        <v>0</v>
      </c>
      <c r="G98" s="113">
        <v>26386</v>
      </c>
      <c r="H98" s="113">
        <v>102660</v>
      </c>
      <c r="I98" s="113">
        <v>74131</v>
      </c>
      <c r="J98" s="113">
        <v>22309</v>
      </c>
      <c r="K98" s="113">
        <v>11145</v>
      </c>
      <c r="L98" s="113">
        <v>34354</v>
      </c>
      <c r="M98" s="113">
        <v>22252</v>
      </c>
      <c r="N98" s="113">
        <v>15505</v>
      </c>
      <c r="O98" s="113">
        <v>69064</v>
      </c>
      <c r="P98" s="113">
        <v>30165</v>
      </c>
      <c r="Q98" s="113">
        <v>0</v>
      </c>
      <c r="R98" s="113">
        <v>3762</v>
      </c>
      <c r="S98" s="113">
        <v>0</v>
      </c>
      <c r="T98" s="113">
        <v>190040</v>
      </c>
      <c r="U98" s="113">
        <v>66138</v>
      </c>
      <c r="V98" s="113">
        <v>34419</v>
      </c>
      <c r="W98" s="113">
        <v>31207</v>
      </c>
      <c r="X98" s="113">
        <v>3000</v>
      </c>
      <c r="Y98" s="113">
        <v>48386</v>
      </c>
      <c r="Z98" s="113">
        <v>1300</v>
      </c>
      <c r="AA98" s="113">
        <v>5590</v>
      </c>
      <c r="AB98" s="113">
        <v>0</v>
      </c>
    </row>
    <row r="99" spans="1:28" ht="15.95" customHeight="1">
      <c r="A99" s="130" t="s">
        <v>1436</v>
      </c>
      <c r="B99" s="113">
        <v>219000</v>
      </c>
      <c r="C99" s="113">
        <v>164300</v>
      </c>
      <c r="D99" s="113">
        <v>63000</v>
      </c>
      <c r="E99" s="113">
        <v>17000</v>
      </c>
      <c r="F99" s="113"/>
      <c r="G99" s="113">
        <v>11000</v>
      </c>
      <c r="H99" s="113">
        <v>700</v>
      </c>
      <c r="I99" s="113">
        <v>11500</v>
      </c>
      <c r="J99" s="113">
        <v>8100</v>
      </c>
      <c r="K99" s="113">
        <v>4000</v>
      </c>
      <c r="L99" s="113">
        <v>12000</v>
      </c>
      <c r="M99" s="113">
        <v>10000</v>
      </c>
      <c r="N99" s="113">
        <v>7000</v>
      </c>
      <c r="O99" s="113">
        <v>5000</v>
      </c>
      <c r="P99" s="113">
        <v>14700</v>
      </c>
      <c r="Q99" s="113"/>
      <c r="R99" s="113">
        <v>300</v>
      </c>
      <c r="S99" s="113"/>
      <c r="T99" s="113">
        <v>54700</v>
      </c>
      <c r="U99" s="113">
        <v>7600</v>
      </c>
      <c r="V99" s="113">
        <v>13000</v>
      </c>
      <c r="W99" s="113">
        <v>12000</v>
      </c>
      <c r="X99" s="113"/>
      <c r="Y99" s="113">
        <v>20000</v>
      </c>
      <c r="Z99" s="113">
        <v>1100</v>
      </c>
      <c r="AA99" s="113">
        <v>1000</v>
      </c>
      <c r="AB99" s="113"/>
    </row>
    <row r="100" spans="1:28" ht="15.95" customHeight="1">
      <c r="A100" s="130" t="s">
        <v>1437</v>
      </c>
      <c r="B100" s="113">
        <v>54100</v>
      </c>
      <c r="C100" s="113">
        <v>47300</v>
      </c>
      <c r="D100" s="113">
        <v>23260</v>
      </c>
      <c r="E100" s="113">
        <v>5200</v>
      </c>
      <c r="F100" s="113"/>
      <c r="G100" s="113">
        <v>2100</v>
      </c>
      <c r="H100" s="113">
        <v>1350</v>
      </c>
      <c r="I100" s="113">
        <v>1800</v>
      </c>
      <c r="J100" s="113">
        <v>1450</v>
      </c>
      <c r="K100" s="113">
        <v>950</v>
      </c>
      <c r="L100" s="113">
        <v>2150</v>
      </c>
      <c r="M100" s="113">
        <v>1800</v>
      </c>
      <c r="N100" s="113">
        <v>1200</v>
      </c>
      <c r="O100" s="113">
        <v>4100</v>
      </c>
      <c r="P100" s="113">
        <v>1800</v>
      </c>
      <c r="Q100" s="113"/>
      <c r="R100" s="113">
        <v>140</v>
      </c>
      <c r="S100" s="113"/>
      <c r="T100" s="113">
        <v>6800</v>
      </c>
      <c r="U100" s="113">
        <v>2300</v>
      </c>
      <c r="V100" s="113">
        <v>800</v>
      </c>
      <c r="W100" s="113">
        <v>1300</v>
      </c>
      <c r="X100" s="113"/>
      <c r="Y100" s="113">
        <v>1900</v>
      </c>
      <c r="Z100" s="113"/>
      <c r="AA100" s="113">
        <v>500</v>
      </c>
      <c r="AB100" s="113"/>
    </row>
    <row r="101" spans="1:28" ht="15.95" customHeight="1">
      <c r="A101" s="130" t="s">
        <v>1438</v>
      </c>
      <c r="B101" s="113">
        <v>445000</v>
      </c>
      <c r="C101" s="113">
        <v>380000</v>
      </c>
      <c r="D101" s="113">
        <v>204971</v>
      </c>
      <c r="E101" s="113">
        <v>37270</v>
      </c>
      <c r="F101" s="113"/>
      <c r="G101" s="113">
        <v>4958</v>
      </c>
      <c r="H101" s="113">
        <v>39230</v>
      </c>
      <c r="I101" s="113">
        <v>39718</v>
      </c>
      <c r="J101" s="113">
        <v>4924</v>
      </c>
      <c r="K101" s="113">
        <v>2548</v>
      </c>
      <c r="L101" s="113">
        <v>9767</v>
      </c>
      <c r="M101" s="113">
        <v>6162</v>
      </c>
      <c r="N101" s="113">
        <v>2505</v>
      </c>
      <c r="O101" s="113">
        <v>17655</v>
      </c>
      <c r="P101" s="113">
        <v>8792</v>
      </c>
      <c r="Q101" s="113"/>
      <c r="R101" s="113">
        <v>1500</v>
      </c>
      <c r="S101" s="113"/>
      <c r="T101" s="113">
        <v>65000</v>
      </c>
      <c r="U101" s="113">
        <v>40989</v>
      </c>
      <c r="V101" s="113">
        <v>4519</v>
      </c>
      <c r="W101" s="113">
        <v>5657</v>
      </c>
      <c r="X101" s="113"/>
      <c r="Y101" s="113">
        <v>13835</v>
      </c>
      <c r="Z101" s="113"/>
      <c r="AA101" s="113"/>
      <c r="AB101" s="113"/>
    </row>
    <row r="102" spans="1:28" ht="15.95" customHeight="1">
      <c r="A102" s="130" t="s">
        <v>1439</v>
      </c>
      <c r="B102" s="113">
        <v>169000</v>
      </c>
      <c r="C102" s="113">
        <v>152160</v>
      </c>
      <c r="D102" s="113">
        <v>76000</v>
      </c>
      <c r="E102" s="113">
        <v>19730</v>
      </c>
      <c r="F102" s="113"/>
      <c r="G102" s="113">
        <v>2006</v>
      </c>
      <c r="H102" s="113">
        <v>18750</v>
      </c>
      <c r="I102" s="113">
        <v>10460</v>
      </c>
      <c r="J102" s="113">
        <v>1040</v>
      </c>
      <c r="K102" s="113">
        <v>810</v>
      </c>
      <c r="L102" s="113">
        <v>1350</v>
      </c>
      <c r="M102" s="113">
        <v>1100</v>
      </c>
      <c r="N102" s="113">
        <v>1000</v>
      </c>
      <c r="O102" s="113">
        <v>18344</v>
      </c>
      <c r="P102" s="113">
        <v>1300</v>
      </c>
      <c r="Q102" s="113"/>
      <c r="R102" s="113">
        <v>270</v>
      </c>
      <c r="S102" s="113"/>
      <c r="T102" s="113">
        <v>16840</v>
      </c>
      <c r="U102" s="113">
        <v>5900</v>
      </c>
      <c r="V102" s="113">
        <v>2000</v>
      </c>
      <c r="W102" s="113">
        <v>2000</v>
      </c>
      <c r="X102" s="113">
        <v>0</v>
      </c>
      <c r="Y102" s="113">
        <v>4940</v>
      </c>
      <c r="Z102" s="113"/>
      <c r="AA102" s="113">
        <v>2000</v>
      </c>
      <c r="AB102" s="113"/>
    </row>
    <row r="103" spans="1:28" ht="15.95" customHeight="1">
      <c r="A103" s="130" t="s">
        <v>1440</v>
      </c>
      <c r="B103" s="113">
        <v>53000</v>
      </c>
      <c r="C103" s="113">
        <v>45000</v>
      </c>
      <c r="D103" s="113">
        <v>23370</v>
      </c>
      <c r="E103" s="113">
        <v>2300</v>
      </c>
      <c r="F103" s="113"/>
      <c r="G103" s="113">
        <v>600</v>
      </c>
      <c r="H103" s="113">
        <v>7050</v>
      </c>
      <c r="I103" s="113">
        <v>2550</v>
      </c>
      <c r="J103" s="113">
        <v>700</v>
      </c>
      <c r="K103" s="113">
        <v>500</v>
      </c>
      <c r="L103" s="113">
        <v>1990</v>
      </c>
      <c r="M103" s="113">
        <v>1500</v>
      </c>
      <c r="N103" s="113">
        <v>800</v>
      </c>
      <c r="O103" s="113">
        <v>2935</v>
      </c>
      <c r="P103" s="113">
        <v>700</v>
      </c>
      <c r="Q103" s="113"/>
      <c r="R103" s="113">
        <v>5</v>
      </c>
      <c r="S103" s="113"/>
      <c r="T103" s="113">
        <v>8000</v>
      </c>
      <c r="U103" s="113">
        <v>1219</v>
      </c>
      <c r="V103" s="113">
        <v>500</v>
      </c>
      <c r="W103" s="113">
        <v>400</v>
      </c>
      <c r="X103" s="113"/>
      <c r="Y103" s="113">
        <v>4391</v>
      </c>
      <c r="Z103" s="113">
        <v>200</v>
      </c>
      <c r="AA103" s="113">
        <v>1290</v>
      </c>
      <c r="AB103" s="113"/>
    </row>
    <row r="104" spans="1:28" ht="15.95" customHeight="1">
      <c r="A104" s="130" t="s">
        <v>1441</v>
      </c>
      <c r="B104" s="113">
        <v>172000</v>
      </c>
      <c r="C104" s="113">
        <v>150000</v>
      </c>
      <c r="D104" s="113">
        <v>67500</v>
      </c>
      <c r="E104" s="113">
        <v>6500</v>
      </c>
      <c r="F104" s="113"/>
      <c r="G104" s="113">
        <v>2500</v>
      </c>
      <c r="H104" s="113">
        <v>35500</v>
      </c>
      <c r="I104" s="113">
        <v>6500</v>
      </c>
      <c r="J104" s="113">
        <v>4500</v>
      </c>
      <c r="K104" s="113">
        <v>1000</v>
      </c>
      <c r="L104" s="113">
        <v>5000</v>
      </c>
      <c r="M104" s="113">
        <v>500</v>
      </c>
      <c r="N104" s="113">
        <v>700</v>
      </c>
      <c r="O104" s="113">
        <v>17000</v>
      </c>
      <c r="P104" s="113">
        <v>1300</v>
      </c>
      <c r="Q104" s="113"/>
      <c r="R104" s="113">
        <v>1500</v>
      </c>
      <c r="S104" s="113"/>
      <c r="T104" s="113">
        <v>22000</v>
      </c>
      <c r="U104" s="113">
        <v>5500</v>
      </c>
      <c r="V104" s="113">
        <v>8500</v>
      </c>
      <c r="W104" s="113">
        <v>3800</v>
      </c>
      <c r="X104" s="113">
        <v>3000</v>
      </c>
      <c r="Y104" s="113">
        <v>1000</v>
      </c>
      <c r="Z104" s="113"/>
      <c r="AA104" s="113">
        <v>200</v>
      </c>
      <c r="AB104" s="113"/>
    </row>
    <row r="105" spans="1:28" ht="15.95" customHeight="1">
      <c r="A105" s="130" t="s">
        <v>1442</v>
      </c>
      <c r="B105" s="113">
        <v>21000</v>
      </c>
      <c r="C105" s="113">
        <v>15000</v>
      </c>
      <c r="D105" s="113">
        <v>5920</v>
      </c>
      <c r="E105" s="113">
        <v>1650</v>
      </c>
      <c r="F105" s="113">
        <v>0</v>
      </c>
      <c r="G105" s="113">
        <v>1230</v>
      </c>
      <c r="H105" s="113">
        <v>40</v>
      </c>
      <c r="I105" s="113">
        <v>600</v>
      </c>
      <c r="J105" s="113">
        <v>240</v>
      </c>
      <c r="K105" s="113">
        <v>300</v>
      </c>
      <c r="L105" s="113">
        <v>630</v>
      </c>
      <c r="M105" s="113">
        <v>390</v>
      </c>
      <c r="N105" s="113">
        <v>440</v>
      </c>
      <c r="O105" s="113">
        <v>3000</v>
      </c>
      <c r="P105" s="113">
        <v>560</v>
      </c>
      <c r="Q105" s="113">
        <v>0</v>
      </c>
      <c r="R105" s="113">
        <v>0</v>
      </c>
      <c r="S105" s="113">
        <v>0</v>
      </c>
      <c r="T105" s="113">
        <v>6000</v>
      </c>
      <c r="U105" s="113">
        <v>1400</v>
      </c>
      <c r="V105" s="113">
        <v>2800</v>
      </c>
      <c r="W105" s="113">
        <v>900</v>
      </c>
      <c r="X105" s="113"/>
      <c r="Y105" s="113">
        <v>800</v>
      </c>
      <c r="Z105" s="113"/>
      <c r="AA105" s="113">
        <v>100</v>
      </c>
      <c r="AB105" s="113"/>
    </row>
    <row r="106" spans="1:28" ht="15.95" customHeight="1">
      <c r="A106" s="130" t="s">
        <v>1443</v>
      </c>
      <c r="B106" s="113">
        <v>29500</v>
      </c>
      <c r="C106" s="113">
        <v>21000</v>
      </c>
      <c r="D106" s="113">
        <v>9300</v>
      </c>
      <c r="E106" s="113">
        <v>2200</v>
      </c>
      <c r="F106" s="113"/>
      <c r="G106" s="113">
        <v>1600</v>
      </c>
      <c r="H106" s="113"/>
      <c r="I106" s="113">
        <v>800</v>
      </c>
      <c r="J106" s="113">
        <v>1075</v>
      </c>
      <c r="K106" s="113">
        <v>900</v>
      </c>
      <c r="L106" s="113">
        <v>700</v>
      </c>
      <c r="M106" s="113">
        <v>800</v>
      </c>
      <c r="N106" s="113">
        <v>1600</v>
      </c>
      <c r="O106" s="113">
        <v>1000</v>
      </c>
      <c r="P106" s="113">
        <v>1000</v>
      </c>
      <c r="Q106" s="113"/>
      <c r="R106" s="113">
        <v>25</v>
      </c>
      <c r="S106" s="113"/>
      <c r="T106" s="113">
        <v>8500</v>
      </c>
      <c r="U106" s="113">
        <v>1000</v>
      </c>
      <c r="V106" s="113">
        <v>1500</v>
      </c>
      <c r="W106" s="113">
        <v>4500</v>
      </c>
      <c r="X106" s="113"/>
      <c r="Y106" s="113">
        <v>1000</v>
      </c>
      <c r="Z106" s="113"/>
      <c r="AA106" s="113">
        <v>500</v>
      </c>
      <c r="AB106" s="113"/>
    </row>
    <row r="107" spans="1:28" ht="15.95" customHeight="1">
      <c r="A107" s="130" t="s">
        <v>1444</v>
      </c>
      <c r="B107" s="113">
        <v>7600</v>
      </c>
      <c r="C107" s="113">
        <v>5400</v>
      </c>
      <c r="D107" s="113">
        <v>2896</v>
      </c>
      <c r="E107" s="113">
        <v>360</v>
      </c>
      <c r="F107" s="113"/>
      <c r="G107" s="113">
        <v>392</v>
      </c>
      <c r="H107" s="113">
        <v>40</v>
      </c>
      <c r="I107" s="113">
        <v>203</v>
      </c>
      <c r="J107" s="113">
        <v>280</v>
      </c>
      <c r="K107" s="113">
        <v>137</v>
      </c>
      <c r="L107" s="113">
        <v>767</v>
      </c>
      <c r="M107" s="113"/>
      <c r="N107" s="113">
        <v>260</v>
      </c>
      <c r="O107" s="113">
        <v>30</v>
      </c>
      <c r="P107" s="113">
        <v>13</v>
      </c>
      <c r="Q107" s="113"/>
      <c r="R107" s="113">
        <v>22</v>
      </c>
      <c r="S107" s="113"/>
      <c r="T107" s="113">
        <v>2200</v>
      </c>
      <c r="U107" s="113">
        <v>230</v>
      </c>
      <c r="V107" s="113">
        <v>800</v>
      </c>
      <c r="W107" s="113">
        <v>650</v>
      </c>
      <c r="X107" s="113"/>
      <c r="Y107" s="113">
        <v>520</v>
      </c>
      <c r="Z107" s="113"/>
      <c r="AA107" s="113"/>
      <c r="AB107" s="113"/>
    </row>
    <row r="108" spans="1:28" s="154" customFormat="1" ht="15.95" customHeight="1">
      <c r="A108" s="129" t="s">
        <v>1652</v>
      </c>
      <c r="B108" s="117">
        <v>156240</v>
      </c>
      <c r="C108" s="117">
        <v>116965</v>
      </c>
      <c r="D108" s="117">
        <v>49475</v>
      </c>
      <c r="E108" s="117">
        <v>13954</v>
      </c>
      <c r="F108" s="117"/>
      <c r="G108" s="117">
        <v>10290</v>
      </c>
      <c r="H108" s="117">
        <v>18049</v>
      </c>
      <c r="I108" s="117">
        <v>5158</v>
      </c>
      <c r="J108" s="117">
        <v>2917</v>
      </c>
      <c r="K108" s="117">
        <v>2612</v>
      </c>
      <c r="L108" s="117">
        <v>1528</v>
      </c>
      <c r="M108" s="117">
        <v>1240</v>
      </c>
      <c r="N108" s="117">
        <v>3525</v>
      </c>
      <c r="O108" s="117">
        <v>4556</v>
      </c>
      <c r="P108" s="117">
        <v>2861</v>
      </c>
      <c r="Q108" s="117">
        <v>0</v>
      </c>
      <c r="R108" s="117">
        <v>800</v>
      </c>
      <c r="S108" s="117">
        <v>0</v>
      </c>
      <c r="T108" s="117">
        <v>39275</v>
      </c>
      <c r="U108" s="117">
        <v>7457</v>
      </c>
      <c r="V108" s="117">
        <v>9400</v>
      </c>
      <c r="W108" s="117">
        <v>7800</v>
      </c>
      <c r="X108" s="117">
        <v>0</v>
      </c>
      <c r="Y108" s="117">
        <v>6700</v>
      </c>
      <c r="Z108" s="117">
        <v>4700</v>
      </c>
      <c r="AA108" s="117">
        <v>3200</v>
      </c>
      <c r="AB108" s="117">
        <v>18</v>
      </c>
    </row>
    <row r="109" spans="1:28" s="154" customFormat="1" ht="15.95" customHeight="1">
      <c r="A109" s="155" t="s">
        <v>1653</v>
      </c>
      <c r="B109" s="156">
        <v>12555</v>
      </c>
      <c r="C109" s="156">
        <v>4558</v>
      </c>
      <c r="D109" s="156">
        <v>400</v>
      </c>
      <c r="E109" s="156">
        <v>1454</v>
      </c>
      <c r="F109" s="156"/>
      <c r="G109" s="156">
        <v>100</v>
      </c>
      <c r="H109" s="156"/>
      <c r="I109" s="156">
        <v>12</v>
      </c>
      <c r="J109" s="156">
        <v>320</v>
      </c>
      <c r="K109" s="156">
        <v>420</v>
      </c>
      <c r="L109" s="156">
        <v>153</v>
      </c>
      <c r="M109" s="156"/>
      <c r="N109" s="156"/>
      <c r="O109" s="156">
        <v>976</v>
      </c>
      <c r="P109" s="156">
        <v>323</v>
      </c>
      <c r="Q109" s="156"/>
      <c r="R109" s="156">
        <v>400</v>
      </c>
      <c r="S109" s="156"/>
      <c r="T109" s="156">
        <v>7997</v>
      </c>
      <c r="U109" s="156">
        <v>497</v>
      </c>
      <c r="V109" s="156">
        <v>1700</v>
      </c>
      <c r="W109" s="156">
        <v>2300</v>
      </c>
      <c r="X109" s="156"/>
      <c r="Y109" s="156">
        <v>1700</v>
      </c>
      <c r="Z109" s="156"/>
      <c r="AA109" s="156">
        <v>1800</v>
      </c>
      <c r="AB109" s="156"/>
    </row>
    <row r="110" spans="1:28" s="154" customFormat="1" ht="15.95" customHeight="1">
      <c r="A110" s="155" t="s">
        <v>1606</v>
      </c>
      <c r="B110" s="156">
        <v>143685</v>
      </c>
      <c r="C110" s="156">
        <v>112407</v>
      </c>
      <c r="D110" s="156">
        <v>49075</v>
      </c>
      <c r="E110" s="156">
        <v>12500</v>
      </c>
      <c r="F110" s="156"/>
      <c r="G110" s="156">
        <v>10190</v>
      </c>
      <c r="H110" s="156">
        <v>18049</v>
      </c>
      <c r="I110" s="156">
        <v>5146</v>
      </c>
      <c r="J110" s="156">
        <v>2597</v>
      </c>
      <c r="K110" s="156">
        <v>2192</v>
      </c>
      <c r="L110" s="156">
        <v>1375</v>
      </c>
      <c r="M110" s="156">
        <v>1240</v>
      </c>
      <c r="N110" s="156">
        <v>3525</v>
      </c>
      <c r="O110" s="156">
        <v>3580</v>
      </c>
      <c r="P110" s="156">
        <v>2538</v>
      </c>
      <c r="Q110" s="156">
        <v>0</v>
      </c>
      <c r="R110" s="156">
        <v>400</v>
      </c>
      <c r="S110" s="156">
        <v>0</v>
      </c>
      <c r="T110" s="156">
        <v>31278</v>
      </c>
      <c r="U110" s="156">
        <v>6960</v>
      </c>
      <c r="V110" s="156">
        <v>7700</v>
      </c>
      <c r="W110" s="156">
        <v>5500</v>
      </c>
      <c r="X110" s="156">
        <v>0</v>
      </c>
      <c r="Y110" s="156">
        <v>5000</v>
      </c>
      <c r="Z110" s="156">
        <v>4700</v>
      </c>
      <c r="AA110" s="156">
        <v>1400</v>
      </c>
      <c r="AB110" s="156">
        <v>18</v>
      </c>
    </row>
    <row r="111" spans="1:28" s="154" customFormat="1" ht="15.95" customHeight="1">
      <c r="A111" s="157" t="s">
        <v>1654</v>
      </c>
      <c r="B111" s="156">
        <v>45120</v>
      </c>
      <c r="C111" s="156">
        <v>32399</v>
      </c>
      <c r="D111" s="156">
        <v>14524</v>
      </c>
      <c r="E111" s="156">
        <v>2000</v>
      </c>
      <c r="F111" s="156"/>
      <c r="G111" s="156">
        <v>3692</v>
      </c>
      <c r="H111" s="156">
        <v>1669</v>
      </c>
      <c r="I111" s="156">
        <v>1868</v>
      </c>
      <c r="J111" s="156">
        <v>960</v>
      </c>
      <c r="K111" s="156">
        <v>788</v>
      </c>
      <c r="L111" s="156">
        <v>480</v>
      </c>
      <c r="M111" s="156">
        <v>1060</v>
      </c>
      <c r="N111" s="156">
        <v>2000</v>
      </c>
      <c r="O111" s="156">
        <v>2000</v>
      </c>
      <c r="P111" s="156">
        <v>1158</v>
      </c>
      <c r="Q111" s="156"/>
      <c r="R111" s="156">
        <v>200</v>
      </c>
      <c r="S111" s="156"/>
      <c r="T111" s="156">
        <v>12721</v>
      </c>
      <c r="U111" s="156">
        <v>2638</v>
      </c>
      <c r="V111" s="156">
        <v>3465</v>
      </c>
      <c r="W111" s="156">
        <v>2900</v>
      </c>
      <c r="X111" s="156"/>
      <c r="Y111" s="156">
        <v>1800</v>
      </c>
      <c r="Z111" s="156">
        <v>1500</v>
      </c>
      <c r="AA111" s="156">
        <v>400</v>
      </c>
      <c r="AB111" s="156">
        <v>18</v>
      </c>
    </row>
    <row r="112" spans="1:28" s="154" customFormat="1" ht="15.95" customHeight="1">
      <c r="A112" s="157" t="s">
        <v>1655</v>
      </c>
      <c r="B112" s="156">
        <v>41823</v>
      </c>
      <c r="C112" s="156">
        <v>31011</v>
      </c>
      <c r="D112" s="156">
        <v>13380</v>
      </c>
      <c r="E112" s="156">
        <v>4000</v>
      </c>
      <c r="F112" s="156"/>
      <c r="G112" s="156">
        <v>4000</v>
      </c>
      <c r="H112" s="156">
        <v>3548</v>
      </c>
      <c r="I112" s="156">
        <v>1498</v>
      </c>
      <c r="J112" s="156">
        <v>850</v>
      </c>
      <c r="K112" s="156">
        <v>755</v>
      </c>
      <c r="L112" s="156">
        <v>600</v>
      </c>
      <c r="M112" s="156">
        <v>180</v>
      </c>
      <c r="N112" s="156">
        <v>900</v>
      </c>
      <c r="O112" s="156">
        <v>500</v>
      </c>
      <c r="P112" s="156">
        <v>600</v>
      </c>
      <c r="Q112" s="156"/>
      <c r="R112" s="156">
        <v>200</v>
      </c>
      <c r="S112" s="156"/>
      <c r="T112" s="156">
        <v>10812</v>
      </c>
      <c r="U112" s="156">
        <v>1952</v>
      </c>
      <c r="V112" s="156">
        <v>2360</v>
      </c>
      <c r="W112" s="156">
        <v>2000</v>
      </c>
      <c r="X112" s="156"/>
      <c r="Y112" s="156">
        <v>1900</v>
      </c>
      <c r="Z112" s="156">
        <v>2000</v>
      </c>
      <c r="AA112" s="156">
        <v>600</v>
      </c>
      <c r="AB112" s="156"/>
    </row>
    <row r="113" spans="1:28" s="154" customFormat="1" ht="15.95" customHeight="1">
      <c r="A113" s="157" t="s">
        <v>1656</v>
      </c>
      <c r="B113" s="156">
        <v>45570</v>
      </c>
      <c r="C113" s="156">
        <v>41120</v>
      </c>
      <c r="D113" s="156">
        <v>17015</v>
      </c>
      <c r="E113" s="156">
        <v>5000</v>
      </c>
      <c r="F113" s="156"/>
      <c r="G113" s="156">
        <v>1848</v>
      </c>
      <c r="H113" s="156">
        <v>12832</v>
      </c>
      <c r="I113" s="156">
        <v>1360</v>
      </c>
      <c r="J113" s="156">
        <v>720</v>
      </c>
      <c r="K113" s="156">
        <v>550</v>
      </c>
      <c r="L113" s="156">
        <v>185</v>
      </c>
      <c r="M113" s="156">
        <v>0</v>
      </c>
      <c r="N113" s="156">
        <v>380</v>
      </c>
      <c r="O113" s="156">
        <v>780</v>
      </c>
      <c r="P113" s="156">
        <v>450</v>
      </c>
      <c r="Q113" s="156"/>
      <c r="R113" s="156"/>
      <c r="S113" s="156"/>
      <c r="T113" s="156">
        <v>4450</v>
      </c>
      <c r="U113" s="156">
        <v>1550</v>
      </c>
      <c r="V113" s="156">
        <v>1020</v>
      </c>
      <c r="W113" s="156">
        <v>230</v>
      </c>
      <c r="X113" s="156"/>
      <c r="Y113" s="156">
        <v>650</v>
      </c>
      <c r="Z113" s="156">
        <v>800</v>
      </c>
      <c r="AA113" s="156">
        <v>200</v>
      </c>
      <c r="AB113" s="156"/>
    </row>
    <row r="114" spans="1:28" s="154" customFormat="1" ht="15.95" customHeight="1">
      <c r="A114" s="158" t="s">
        <v>1657</v>
      </c>
      <c r="B114" s="156">
        <v>11172</v>
      </c>
      <c r="C114" s="156">
        <v>7877</v>
      </c>
      <c r="D114" s="156">
        <v>4156</v>
      </c>
      <c r="E114" s="156">
        <v>1500</v>
      </c>
      <c r="F114" s="156"/>
      <c r="G114" s="156">
        <v>650</v>
      </c>
      <c r="H114" s="156"/>
      <c r="I114" s="156">
        <v>420</v>
      </c>
      <c r="J114" s="156">
        <v>67</v>
      </c>
      <c r="K114" s="156">
        <v>99</v>
      </c>
      <c r="L114" s="156">
        <v>110</v>
      </c>
      <c r="M114" s="156"/>
      <c r="N114" s="156">
        <v>245</v>
      </c>
      <c r="O114" s="156">
        <v>300</v>
      </c>
      <c r="P114" s="156">
        <v>330</v>
      </c>
      <c r="Q114" s="156"/>
      <c r="R114" s="156"/>
      <c r="S114" s="156"/>
      <c r="T114" s="156">
        <v>3295</v>
      </c>
      <c r="U114" s="156">
        <v>820</v>
      </c>
      <c r="V114" s="156">
        <v>855</v>
      </c>
      <c r="W114" s="156">
        <v>370</v>
      </c>
      <c r="X114" s="156"/>
      <c r="Y114" s="156">
        <v>650</v>
      </c>
      <c r="Z114" s="156">
        <v>400</v>
      </c>
      <c r="AA114" s="156">
        <v>200</v>
      </c>
      <c r="AB114" s="156"/>
    </row>
    <row r="115" spans="1:28" s="119" customFormat="1" ht="15.95" customHeight="1">
      <c r="A115" s="129" t="s">
        <v>1658</v>
      </c>
      <c r="B115" s="117">
        <v>639664</v>
      </c>
      <c r="C115" s="117">
        <v>403833</v>
      </c>
      <c r="D115" s="117">
        <v>183148</v>
      </c>
      <c r="E115" s="117">
        <v>41869</v>
      </c>
      <c r="F115" s="117">
        <v>0</v>
      </c>
      <c r="G115" s="117">
        <v>31259</v>
      </c>
      <c r="H115" s="117">
        <v>2469</v>
      </c>
      <c r="I115" s="117">
        <v>23289</v>
      </c>
      <c r="J115" s="117">
        <v>14782</v>
      </c>
      <c r="K115" s="117">
        <v>10185</v>
      </c>
      <c r="L115" s="117">
        <v>32137</v>
      </c>
      <c r="M115" s="117">
        <v>22106</v>
      </c>
      <c r="N115" s="117">
        <v>13540</v>
      </c>
      <c r="O115" s="117">
        <v>8331</v>
      </c>
      <c r="P115" s="117">
        <v>20589</v>
      </c>
      <c r="Q115" s="117">
        <v>0</v>
      </c>
      <c r="R115" s="117">
        <v>100</v>
      </c>
      <c r="S115" s="117">
        <v>29</v>
      </c>
      <c r="T115" s="117">
        <v>235831</v>
      </c>
      <c r="U115" s="117">
        <v>24324</v>
      </c>
      <c r="V115" s="117">
        <v>44499</v>
      </c>
      <c r="W115" s="117">
        <v>29990</v>
      </c>
      <c r="X115" s="117">
        <v>0</v>
      </c>
      <c r="Y115" s="117">
        <v>65267</v>
      </c>
      <c r="Z115" s="117">
        <v>8141</v>
      </c>
      <c r="AA115" s="117">
        <v>24110</v>
      </c>
      <c r="AB115" s="117">
        <v>39500</v>
      </c>
    </row>
    <row r="116" spans="1:28" s="114" customFormat="1" ht="15.95" customHeight="1">
      <c r="A116" s="115" t="s">
        <v>1659</v>
      </c>
      <c r="B116" s="113">
        <v>99674</v>
      </c>
      <c r="C116" s="113">
        <v>60964</v>
      </c>
      <c r="D116" s="113">
        <v>31500</v>
      </c>
      <c r="E116" s="113">
        <v>6500</v>
      </c>
      <c r="F116" s="113">
        <v>0</v>
      </c>
      <c r="G116" s="113">
        <v>7164</v>
      </c>
      <c r="H116" s="113">
        <v>0</v>
      </c>
      <c r="I116" s="113">
        <v>4600</v>
      </c>
      <c r="J116" s="113">
        <v>1300</v>
      </c>
      <c r="K116" s="113">
        <v>2400</v>
      </c>
      <c r="L116" s="113">
        <v>2800</v>
      </c>
      <c r="M116" s="113">
        <v>2000</v>
      </c>
      <c r="N116" s="113">
        <v>0</v>
      </c>
      <c r="O116" s="113">
        <v>0</v>
      </c>
      <c r="P116" s="113">
        <v>2700</v>
      </c>
      <c r="Q116" s="113">
        <v>0</v>
      </c>
      <c r="R116" s="113">
        <v>0</v>
      </c>
      <c r="S116" s="113">
        <v>0</v>
      </c>
      <c r="T116" s="113">
        <v>38710</v>
      </c>
      <c r="U116" s="113">
        <v>4350</v>
      </c>
      <c r="V116" s="113">
        <v>4071</v>
      </c>
      <c r="W116" s="113">
        <v>5194</v>
      </c>
      <c r="X116" s="113">
        <v>0</v>
      </c>
      <c r="Y116" s="113">
        <v>2951</v>
      </c>
      <c r="Z116" s="113">
        <v>0</v>
      </c>
      <c r="AA116" s="113">
        <v>15547</v>
      </c>
      <c r="AB116" s="113">
        <v>6597</v>
      </c>
    </row>
    <row r="117" spans="1:28" s="114" customFormat="1" ht="15.95" customHeight="1">
      <c r="A117" s="115" t="s">
        <v>1660</v>
      </c>
      <c r="B117" s="113">
        <v>539990</v>
      </c>
      <c r="C117" s="113">
        <v>342869</v>
      </c>
      <c r="D117" s="113">
        <v>151648</v>
      </c>
      <c r="E117" s="113">
        <v>35369</v>
      </c>
      <c r="F117" s="113">
        <v>0</v>
      </c>
      <c r="G117" s="113">
        <v>24095</v>
      </c>
      <c r="H117" s="113">
        <v>2469</v>
      </c>
      <c r="I117" s="113">
        <v>18689</v>
      </c>
      <c r="J117" s="113">
        <v>13482</v>
      </c>
      <c r="K117" s="113">
        <v>7785</v>
      </c>
      <c r="L117" s="113">
        <v>29337</v>
      </c>
      <c r="M117" s="113">
        <v>20106</v>
      </c>
      <c r="N117" s="113">
        <v>13540</v>
      </c>
      <c r="O117" s="113">
        <v>8331</v>
      </c>
      <c r="P117" s="113">
        <v>17889</v>
      </c>
      <c r="Q117" s="113">
        <v>0</v>
      </c>
      <c r="R117" s="113">
        <v>100</v>
      </c>
      <c r="S117" s="113">
        <v>29</v>
      </c>
      <c r="T117" s="113">
        <v>197121</v>
      </c>
      <c r="U117" s="113">
        <v>19974</v>
      </c>
      <c r="V117" s="113">
        <v>40428</v>
      </c>
      <c r="W117" s="113">
        <v>24796</v>
      </c>
      <c r="X117" s="113">
        <v>0</v>
      </c>
      <c r="Y117" s="113">
        <v>62316</v>
      </c>
      <c r="Z117" s="113">
        <v>8141</v>
      </c>
      <c r="AA117" s="113">
        <v>8563</v>
      </c>
      <c r="AB117" s="113">
        <v>32903</v>
      </c>
    </row>
    <row r="118" spans="1:28" s="114" customFormat="1" ht="15.95" customHeight="1">
      <c r="A118" s="131" t="s">
        <v>1585</v>
      </c>
      <c r="B118" s="113">
        <v>168400</v>
      </c>
      <c r="C118" s="113">
        <v>135700</v>
      </c>
      <c r="D118" s="113">
        <v>52000</v>
      </c>
      <c r="E118" s="113">
        <v>11723</v>
      </c>
      <c r="F118" s="113"/>
      <c r="G118" s="113">
        <v>10000</v>
      </c>
      <c r="H118" s="113">
        <v>20</v>
      </c>
      <c r="I118" s="113">
        <v>9300</v>
      </c>
      <c r="J118" s="113">
        <v>7000</v>
      </c>
      <c r="K118" s="113">
        <v>2557</v>
      </c>
      <c r="L118" s="113">
        <v>13000</v>
      </c>
      <c r="M118" s="113">
        <v>12800</v>
      </c>
      <c r="N118" s="113">
        <v>5800</v>
      </c>
      <c r="O118" s="113">
        <v>500</v>
      </c>
      <c r="P118" s="113">
        <v>11000</v>
      </c>
      <c r="Q118" s="113"/>
      <c r="R118" s="113"/>
      <c r="S118" s="113"/>
      <c r="T118" s="113">
        <v>32700</v>
      </c>
      <c r="U118" s="113">
        <v>7000</v>
      </c>
      <c r="V118" s="113">
        <v>8400</v>
      </c>
      <c r="W118" s="113">
        <v>5000</v>
      </c>
      <c r="X118" s="113">
        <v>0</v>
      </c>
      <c r="Y118" s="113">
        <v>8880</v>
      </c>
      <c r="Z118" s="113"/>
      <c r="AA118" s="113">
        <v>2500</v>
      </c>
      <c r="AB118" s="113">
        <v>920</v>
      </c>
    </row>
    <row r="119" spans="1:28" s="114" customFormat="1" ht="15.95" customHeight="1">
      <c r="A119" s="131" t="s">
        <v>1661</v>
      </c>
      <c r="B119" s="113">
        <v>25511</v>
      </c>
      <c r="C119" s="113">
        <v>12665</v>
      </c>
      <c r="D119" s="113">
        <v>5751</v>
      </c>
      <c r="E119" s="113">
        <v>1102</v>
      </c>
      <c r="F119" s="113"/>
      <c r="G119" s="113">
        <v>838</v>
      </c>
      <c r="H119" s="113">
        <v>137</v>
      </c>
      <c r="I119" s="113">
        <v>507</v>
      </c>
      <c r="J119" s="113">
        <v>404</v>
      </c>
      <c r="K119" s="113">
        <v>387</v>
      </c>
      <c r="L119" s="113">
        <v>1534</v>
      </c>
      <c r="M119" s="113">
        <v>214</v>
      </c>
      <c r="N119" s="113">
        <v>562</v>
      </c>
      <c r="O119" s="113">
        <v>566</v>
      </c>
      <c r="P119" s="113">
        <v>634</v>
      </c>
      <c r="Q119" s="113"/>
      <c r="R119" s="113"/>
      <c r="S119" s="113">
        <v>29</v>
      </c>
      <c r="T119" s="113">
        <v>12846</v>
      </c>
      <c r="U119" s="113">
        <v>641</v>
      </c>
      <c r="V119" s="113">
        <v>1615</v>
      </c>
      <c r="W119" s="113">
        <v>956</v>
      </c>
      <c r="X119" s="113"/>
      <c r="Y119" s="113">
        <v>3756</v>
      </c>
      <c r="Z119" s="113">
        <v>1000</v>
      </c>
      <c r="AA119" s="113">
        <v>365</v>
      </c>
      <c r="AB119" s="113">
        <v>4513</v>
      </c>
    </row>
    <row r="120" spans="1:28" s="114" customFormat="1" ht="15.95" customHeight="1">
      <c r="A120" s="131" t="s">
        <v>1662</v>
      </c>
      <c r="B120" s="113">
        <v>38843</v>
      </c>
      <c r="C120" s="113">
        <v>25401</v>
      </c>
      <c r="D120" s="113">
        <v>11474</v>
      </c>
      <c r="E120" s="113">
        <v>2655</v>
      </c>
      <c r="F120" s="113"/>
      <c r="G120" s="113">
        <v>2000</v>
      </c>
      <c r="H120" s="113">
        <v>40</v>
      </c>
      <c r="I120" s="113">
        <v>1460</v>
      </c>
      <c r="J120" s="113">
        <v>910</v>
      </c>
      <c r="K120" s="113">
        <v>760</v>
      </c>
      <c r="L120" s="113">
        <v>2850</v>
      </c>
      <c r="M120" s="113">
        <v>500</v>
      </c>
      <c r="N120" s="113">
        <v>690</v>
      </c>
      <c r="O120" s="113">
        <v>1360</v>
      </c>
      <c r="P120" s="113">
        <v>652</v>
      </c>
      <c r="Q120" s="113"/>
      <c r="R120" s="113">
        <v>50</v>
      </c>
      <c r="S120" s="113"/>
      <c r="T120" s="113">
        <v>13442</v>
      </c>
      <c r="U120" s="113">
        <v>1236</v>
      </c>
      <c r="V120" s="113">
        <v>3980</v>
      </c>
      <c r="W120" s="113">
        <v>1126</v>
      </c>
      <c r="X120" s="113"/>
      <c r="Y120" s="113">
        <v>3440</v>
      </c>
      <c r="Z120" s="113">
        <v>2160</v>
      </c>
      <c r="AA120" s="113">
        <v>230</v>
      </c>
      <c r="AB120" s="113">
        <v>1270</v>
      </c>
    </row>
    <row r="121" spans="1:28" s="114" customFormat="1" ht="15.95" customHeight="1">
      <c r="A121" s="131" t="s">
        <v>1586</v>
      </c>
      <c r="B121" s="113">
        <v>20596</v>
      </c>
      <c r="C121" s="113">
        <v>11428</v>
      </c>
      <c r="D121" s="113">
        <v>6393</v>
      </c>
      <c r="E121" s="113">
        <v>1669</v>
      </c>
      <c r="F121" s="113"/>
      <c r="G121" s="113">
        <v>996</v>
      </c>
      <c r="H121" s="113">
        <v>289</v>
      </c>
      <c r="I121" s="113">
        <v>428</v>
      </c>
      <c r="J121" s="113">
        <v>390</v>
      </c>
      <c r="K121" s="113">
        <v>186</v>
      </c>
      <c r="L121" s="113">
        <v>325</v>
      </c>
      <c r="M121" s="113">
        <v>134</v>
      </c>
      <c r="N121" s="113">
        <v>432</v>
      </c>
      <c r="O121" s="113"/>
      <c r="P121" s="113">
        <v>186</v>
      </c>
      <c r="Q121" s="113"/>
      <c r="R121" s="113"/>
      <c r="S121" s="113"/>
      <c r="T121" s="113">
        <v>9168</v>
      </c>
      <c r="U121" s="113">
        <v>720</v>
      </c>
      <c r="V121" s="113">
        <v>1520</v>
      </c>
      <c r="W121" s="113">
        <v>1000</v>
      </c>
      <c r="X121" s="113"/>
      <c r="Y121" s="113">
        <v>4923</v>
      </c>
      <c r="Z121" s="113"/>
      <c r="AA121" s="113">
        <v>200</v>
      </c>
      <c r="AB121" s="113">
        <v>805</v>
      </c>
    </row>
    <row r="122" spans="1:28" s="114" customFormat="1" ht="15.95" customHeight="1">
      <c r="A122" s="131" t="s">
        <v>1587</v>
      </c>
      <c r="B122" s="113">
        <v>29088</v>
      </c>
      <c r="C122" s="113">
        <v>20022</v>
      </c>
      <c r="D122" s="113">
        <v>6326</v>
      </c>
      <c r="E122" s="113">
        <v>1840</v>
      </c>
      <c r="F122" s="113"/>
      <c r="G122" s="113">
        <v>1770</v>
      </c>
      <c r="H122" s="113">
        <v>94</v>
      </c>
      <c r="I122" s="113">
        <v>650</v>
      </c>
      <c r="J122" s="113">
        <v>683</v>
      </c>
      <c r="K122" s="113">
        <v>256</v>
      </c>
      <c r="L122" s="113">
        <v>5133</v>
      </c>
      <c r="M122" s="113">
        <v>588</v>
      </c>
      <c r="N122" s="113">
        <v>704</v>
      </c>
      <c r="O122" s="113">
        <v>1732</v>
      </c>
      <c r="P122" s="113">
        <v>246</v>
      </c>
      <c r="Q122" s="113"/>
      <c r="R122" s="113"/>
      <c r="S122" s="113"/>
      <c r="T122" s="113">
        <v>9066</v>
      </c>
      <c r="U122" s="113">
        <v>622</v>
      </c>
      <c r="V122" s="113">
        <v>759</v>
      </c>
      <c r="W122" s="113">
        <v>828</v>
      </c>
      <c r="X122" s="113"/>
      <c r="Y122" s="113">
        <v>3737</v>
      </c>
      <c r="Z122" s="113">
        <v>194</v>
      </c>
      <c r="AA122" s="113"/>
      <c r="AB122" s="113">
        <v>2926</v>
      </c>
    </row>
    <row r="123" spans="1:28" s="114" customFormat="1" ht="15.95" customHeight="1">
      <c r="A123" s="131" t="s">
        <v>1663</v>
      </c>
      <c r="B123" s="113">
        <v>63073</v>
      </c>
      <c r="C123" s="113">
        <v>36223</v>
      </c>
      <c r="D123" s="113">
        <v>18644</v>
      </c>
      <c r="E123" s="113">
        <v>3720</v>
      </c>
      <c r="F123" s="113">
        <v>0</v>
      </c>
      <c r="G123" s="113">
        <v>2275</v>
      </c>
      <c r="H123" s="113">
        <v>255</v>
      </c>
      <c r="I123" s="113">
        <v>1654</v>
      </c>
      <c r="J123" s="113">
        <v>1238</v>
      </c>
      <c r="K123" s="113">
        <v>931</v>
      </c>
      <c r="L123" s="113">
        <v>1876</v>
      </c>
      <c r="M123" s="113">
        <v>2429</v>
      </c>
      <c r="N123" s="113">
        <v>1546</v>
      </c>
      <c r="O123" s="113">
        <v>27</v>
      </c>
      <c r="P123" s="113">
        <v>1628</v>
      </c>
      <c r="Q123" s="113">
        <v>0</v>
      </c>
      <c r="R123" s="113">
        <v>0</v>
      </c>
      <c r="S123" s="113">
        <v>0</v>
      </c>
      <c r="T123" s="113">
        <v>26850</v>
      </c>
      <c r="U123" s="113">
        <v>2087</v>
      </c>
      <c r="V123" s="113">
        <v>3430</v>
      </c>
      <c r="W123" s="113">
        <v>5782</v>
      </c>
      <c r="X123" s="113">
        <v>0</v>
      </c>
      <c r="Y123" s="113">
        <v>6131</v>
      </c>
      <c r="Z123" s="113">
        <v>0</v>
      </c>
      <c r="AA123" s="113">
        <v>1298</v>
      </c>
      <c r="AB123" s="113">
        <v>8122</v>
      </c>
    </row>
    <row r="124" spans="1:28" s="114" customFormat="1" ht="15.95" customHeight="1">
      <c r="A124" s="131" t="s">
        <v>1664</v>
      </c>
      <c r="B124" s="113">
        <v>58335</v>
      </c>
      <c r="C124" s="113">
        <v>33135</v>
      </c>
      <c r="D124" s="113">
        <v>16246</v>
      </c>
      <c r="E124" s="113">
        <v>4591</v>
      </c>
      <c r="F124" s="113">
        <v>0</v>
      </c>
      <c r="G124" s="113">
        <v>2406</v>
      </c>
      <c r="H124" s="113">
        <v>607</v>
      </c>
      <c r="I124" s="113">
        <v>1573</v>
      </c>
      <c r="J124" s="113">
        <v>794</v>
      </c>
      <c r="K124" s="113">
        <v>607</v>
      </c>
      <c r="L124" s="113">
        <v>1578</v>
      </c>
      <c r="M124" s="113">
        <v>1838</v>
      </c>
      <c r="N124" s="113">
        <v>1116</v>
      </c>
      <c r="O124" s="113">
        <v>753</v>
      </c>
      <c r="P124" s="113">
        <v>1026</v>
      </c>
      <c r="Q124" s="113">
        <v>0</v>
      </c>
      <c r="R124" s="113">
        <v>0</v>
      </c>
      <c r="S124" s="113">
        <v>0</v>
      </c>
      <c r="T124" s="113">
        <v>25200</v>
      </c>
      <c r="U124" s="113">
        <v>1600</v>
      </c>
      <c r="V124" s="113">
        <v>12000</v>
      </c>
      <c r="W124" s="113">
        <v>1500</v>
      </c>
      <c r="X124" s="113">
        <v>0</v>
      </c>
      <c r="Y124" s="113">
        <v>6000</v>
      </c>
      <c r="Z124" s="113">
        <v>2500</v>
      </c>
      <c r="AA124" s="113">
        <v>1200</v>
      </c>
      <c r="AB124" s="113">
        <v>400</v>
      </c>
    </row>
    <row r="125" spans="1:28" s="114" customFormat="1" ht="15.95" customHeight="1">
      <c r="A125" s="131" t="s">
        <v>1665</v>
      </c>
      <c r="B125" s="113">
        <v>22836</v>
      </c>
      <c r="C125" s="113">
        <v>11754</v>
      </c>
      <c r="D125" s="113">
        <v>5785</v>
      </c>
      <c r="E125" s="113">
        <v>1660</v>
      </c>
      <c r="F125" s="113"/>
      <c r="G125" s="113">
        <v>603</v>
      </c>
      <c r="H125" s="113">
        <v>4</v>
      </c>
      <c r="I125" s="113">
        <v>503</v>
      </c>
      <c r="J125" s="113">
        <v>405</v>
      </c>
      <c r="K125" s="113">
        <v>360</v>
      </c>
      <c r="L125" s="113">
        <v>434</v>
      </c>
      <c r="M125" s="113">
        <v>285</v>
      </c>
      <c r="N125" s="113">
        <v>580</v>
      </c>
      <c r="O125" s="113">
        <v>580</v>
      </c>
      <c r="P125" s="113">
        <v>555</v>
      </c>
      <c r="Q125" s="113"/>
      <c r="R125" s="113"/>
      <c r="S125" s="113"/>
      <c r="T125" s="113">
        <v>11082</v>
      </c>
      <c r="U125" s="113">
        <v>460</v>
      </c>
      <c r="V125" s="113">
        <v>1340</v>
      </c>
      <c r="W125" s="113">
        <v>1600</v>
      </c>
      <c r="X125" s="113"/>
      <c r="Y125" s="113">
        <v>4382</v>
      </c>
      <c r="Z125" s="113">
        <v>800</v>
      </c>
      <c r="AA125" s="113">
        <v>1300</v>
      </c>
      <c r="AB125" s="113">
        <v>1200</v>
      </c>
    </row>
    <row r="126" spans="1:28" s="114" customFormat="1" ht="15.95" customHeight="1">
      <c r="A126" s="131" t="s">
        <v>1588</v>
      </c>
      <c r="B126" s="113">
        <v>19913</v>
      </c>
      <c r="C126" s="113">
        <v>10040</v>
      </c>
      <c r="D126" s="113">
        <v>4619</v>
      </c>
      <c r="E126" s="113">
        <v>2112</v>
      </c>
      <c r="F126" s="113"/>
      <c r="G126" s="113">
        <v>500</v>
      </c>
      <c r="H126" s="113"/>
      <c r="I126" s="113">
        <v>424</v>
      </c>
      <c r="J126" s="113">
        <v>354</v>
      </c>
      <c r="K126" s="113">
        <v>319</v>
      </c>
      <c r="L126" s="113">
        <v>520</v>
      </c>
      <c r="M126" s="113">
        <v>330</v>
      </c>
      <c r="N126" s="113">
        <v>310</v>
      </c>
      <c r="O126" s="113">
        <v>60</v>
      </c>
      <c r="P126" s="113">
        <v>492</v>
      </c>
      <c r="Q126" s="113"/>
      <c r="R126" s="113"/>
      <c r="S126" s="113"/>
      <c r="T126" s="113">
        <v>9873</v>
      </c>
      <c r="U126" s="113">
        <v>208</v>
      </c>
      <c r="V126" s="113">
        <v>684</v>
      </c>
      <c r="W126" s="113">
        <v>904</v>
      </c>
      <c r="X126" s="113"/>
      <c r="Y126" s="113">
        <v>6565</v>
      </c>
      <c r="Z126" s="113">
        <v>1487</v>
      </c>
      <c r="AA126" s="113"/>
      <c r="AB126" s="113">
        <v>25</v>
      </c>
    </row>
    <row r="127" spans="1:28" s="114" customFormat="1" ht="15.95" customHeight="1">
      <c r="A127" s="131" t="s">
        <v>1666</v>
      </c>
      <c r="B127" s="113">
        <v>41320</v>
      </c>
      <c r="C127" s="113">
        <v>18308</v>
      </c>
      <c r="D127" s="113">
        <v>9243</v>
      </c>
      <c r="E127" s="113">
        <v>2033</v>
      </c>
      <c r="F127" s="113"/>
      <c r="G127" s="113">
        <v>1259</v>
      </c>
      <c r="H127" s="113">
        <v>779</v>
      </c>
      <c r="I127" s="113">
        <v>776</v>
      </c>
      <c r="J127" s="113">
        <v>520</v>
      </c>
      <c r="K127" s="113">
        <v>502</v>
      </c>
      <c r="L127" s="113">
        <v>1070</v>
      </c>
      <c r="M127" s="113">
        <v>751</v>
      </c>
      <c r="N127" s="113">
        <v>745</v>
      </c>
      <c r="O127" s="113">
        <v>18</v>
      </c>
      <c r="P127" s="113">
        <v>562</v>
      </c>
      <c r="Q127" s="113"/>
      <c r="R127" s="113">
        <v>50</v>
      </c>
      <c r="S127" s="113"/>
      <c r="T127" s="113">
        <v>23012</v>
      </c>
      <c r="U127" s="113">
        <v>900</v>
      </c>
      <c r="V127" s="113">
        <v>4000</v>
      </c>
      <c r="W127" s="113">
        <v>2500</v>
      </c>
      <c r="X127" s="113"/>
      <c r="Y127" s="113">
        <v>10242</v>
      </c>
      <c r="Z127" s="113">
        <v>0</v>
      </c>
      <c r="AA127" s="113">
        <v>370</v>
      </c>
      <c r="AB127" s="113">
        <v>5000</v>
      </c>
    </row>
    <row r="128" spans="1:28" s="114" customFormat="1" ht="15.95" customHeight="1">
      <c r="A128" s="131" t="s">
        <v>1667</v>
      </c>
      <c r="B128" s="113">
        <v>36180</v>
      </c>
      <c r="C128" s="113">
        <v>20114</v>
      </c>
      <c r="D128" s="113">
        <v>9667</v>
      </c>
      <c r="E128" s="113">
        <v>1527</v>
      </c>
      <c r="F128" s="113"/>
      <c r="G128" s="113">
        <v>820</v>
      </c>
      <c r="H128" s="113">
        <v>109</v>
      </c>
      <c r="I128" s="113">
        <v>1030</v>
      </c>
      <c r="J128" s="113">
        <v>650</v>
      </c>
      <c r="K128" s="113">
        <v>800</v>
      </c>
      <c r="L128" s="113">
        <v>1001</v>
      </c>
      <c r="M128" s="113">
        <v>200</v>
      </c>
      <c r="N128" s="113">
        <v>950</v>
      </c>
      <c r="O128" s="113">
        <v>2500</v>
      </c>
      <c r="P128" s="113">
        <v>860</v>
      </c>
      <c r="Q128" s="113"/>
      <c r="R128" s="113"/>
      <c r="S128" s="113"/>
      <c r="T128" s="113">
        <v>16066</v>
      </c>
      <c r="U128" s="113">
        <v>4200</v>
      </c>
      <c r="V128" s="113">
        <v>2400</v>
      </c>
      <c r="W128" s="113">
        <v>3400</v>
      </c>
      <c r="X128" s="113"/>
      <c r="Y128" s="113">
        <v>3450</v>
      </c>
      <c r="Z128" s="113"/>
      <c r="AA128" s="113">
        <v>900</v>
      </c>
      <c r="AB128" s="113">
        <v>1716</v>
      </c>
    </row>
    <row r="129" spans="1:28" s="114" customFormat="1" ht="15.95" customHeight="1">
      <c r="A129" s="131" t="s">
        <v>1668</v>
      </c>
      <c r="B129" s="113">
        <v>15895</v>
      </c>
      <c r="C129" s="113">
        <v>8079</v>
      </c>
      <c r="D129" s="113">
        <v>5500</v>
      </c>
      <c r="E129" s="113">
        <v>737</v>
      </c>
      <c r="F129" s="113"/>
      <c r="G129" s="113">
        <v>628</v>
      </c>
      <c r="H129" s="113">
        <v>135</v>
      </c>
      <c r="I129" s="113">
        <v>384</v>
      </c>
      <c r="J129" s="113">
        <v>134</v>
      </c>
      <c r="K129" s="113">
        <v>120</v>
      </c>
      <c r="L129" s="113">
        <v>16</v>
      </c>
      <c r="M129" s="113">
        <v>37</v>
      </c>
      <c r="N129" s="113">
        <v>105</v>
      </c>
      <c r="O129" s="113">
        <v>235</v>
      </c>
      <c r="P129" s="113">
        <v>48</v>
      </c>
      <c r="Q129" s="113"/>
      <c r="R129" s="113"/>
      <c r="S129" s="113"/>
      <c r="T129" s="113">
        <v>7816</v>
      </c>
      <c r="U129" s="113">
        <v>300</v>
      </c>
      <c r="V129" s="113">
        <v>300</v>
      </c>
      <c r="W129" s="113">
        <v>200</v>
      </c>
      <c r="X129" s="113"/>
      <c r="Y129" s="113">
        <v>810</v>
      </c>
      <c r="Z129" s="113"/>
      <c r="AA129" s="113">
        <v>200</v>
      </c>
      <c r="AB129" s="113">
        <v>6006</v>
      </c>
    </row>
    <row r="130" spans="1:28" s="132" customFormat="1" ht="15.95" customHeight="1">
      <c r="A130" s="129" t="s">
        <v>1669</v>
      </c>
      <c r="B130" s="117">
        <v>306300</v>
      </c>
      <c r="C130" s="117">
        <v>196997</v>
      </c>
      <c r="D130" s="117">
        <v>100009</v>
      </c>
      <c r="E130" s="117">
        <v>23174</v>
      </c>
      <c r="F130" s="117">
        <v>0</v>
      </c>
      <c r="G130" s="117">
        <v>12075</v>
      </c>
      <c r="H130" s="117">
        <v>3822</v>
      </c>
      <c r="I130" s="117">
        <v>11212</v>
      </c>
      <c r="J130" s="117">
        <v>5346</v>
      </c>
      <c r="K130" s="117">
        <v>3397</v>
      </c>
      <c r="L130" s="117">
        <v>3153</v>
      </c>
      <c r="M130" s="117">
        <v>6870</v>
      </c>
      <c r="N130" s="117">
        <v>9873</v>
      </c>
      <c r="O130" s="117">
        <v>5067</v>
      </c>
      <c r="P130" s="117">
        <v>12066</v>
      </c>
      <c r="Q130" s="117">
        <v>0</v>
      </c>
      <c r="R130" s="117">
        <v>933</v>
      </c>
      <c r="S130" s="117">
        <v>0</v>
      </c>
      <c r="T130" s="117">
        <v>109303</v>
      </c>
      <c r="U130" s="117">
        <v>12870</v>
      </c>
      <c r="V130" s="117">
        <v>19368</v>
      </c>
      <c r="W130" s="117">
        <v>36286</v>
      </c>
      <c r="X130" s="117">
        <v>0</v>
      </c>
      <c r="Y130" s="117">
        <v>32048</v>
      </c>
      <c r="Z130" s="117">
        <v>64</v>
      </c>
      <c r="AA130" s="117">
        <v>8667</v>
      </c>
      <c r="AB130" s="117">
        <v>0</v>
      </c>
    </row>
    <row r="131" spans="1:28" s="133" customFormat="1" ht="15.95" customHeight="1">
      <c r="A131" s="124" t="s">
        <v>1670</v>
      </c>
      <c r="B131" s="113">
        <v>18950</v>
      </c>
      <c r="C131" s="113">
        <v>583</v>
      </c>
      <c r="D131" s="113">
        <v>0</v>
      </c>
      <c r="E131" s="113">
        <v>0</v>
      </c>
      <c r="F131" s="113">
        <v>0</v>
      </c>
      <c r="G131" s="113">
        <v>0</v>
      </c>
      <c r="H131" s="113">
        <v>0</v>
      </c>
      <c r="I131" s="113">
        <v>0</v>
      </c>
      <c r="J131" s="113">
        <v>0</v>
      </c>
      <c r="K131" s="113">
        <v>0</v>
      </c>
      <c r="L131" s="113">
        <v>0</v>
      </c>
      <c r="M131" s="113">
        <v>0</v>
      </c>
      <c r="N131" s="113">
        <v>0</v>
      </c>
      <c r="O131" s="113">
        <v>0</v>
      </c>
      <c r="P131" s="113">
        <v>0</v>
      </c>
      <c r="Q131" s="113">
        <v>0</v>
      </c>
      <c r="R131" s="113">
        <v>583</v>
      </c>
      <c r="S131" s="113">
        <v>0</v>
      </c>
      <c r="T131" s="113">
        <v>18367</v>
      </c>
      <c r="U131" s="113">
        <v>1845</v>
      </c>
      <c r="V131" s="113">
        <v>4525</v>
      </c>
      <c r="W131" s="113">
        <v>2566</v>
      </c>
      <c r="X131" s="113">
        <v>0</v>
      </c>
      <c r="Y131" s="113">
        <v>6260</v>
      </c>
      <c r="Z131" s="113">
        <v>31</v>
      </c>
      <c r="AA131" s="113">
        <v>3140</v>
      </c>
      <c r="AB131" s="113">
        <v>0</v>
      </c>
    </row>
    <row r="132" spans="1:28" s="135" customFormat="1" ht="15.95" customHeight="1">
      <c r="A132" s="134" t="s">
        <v>1445</v>
      </c>
      <c r="B132" s="113">
        <v>287350</v>
      </c>
      <c r="C132" s="113">
        <v>196414</v>
      </c>
      <c r="D132" s="113">
        <v>100009</v>
      </c>
      <c r="E132" s="113">
        <v>23174</v>
      </c>
      <c r="F132" s="113">
        <v>0</v>
      </c>
      <c r="G132" s="113">
        <v>12075</v>
      </c>
      <c r="H132" s="113">
        <v>3822</v>
      </c>
      <c r="I132" s="113">
        <v>11212</v>
      </c>
      <c r="J132" s="113">
        <v>5346</v>
      </c>
      <c r="K132" s="113">
        <v>3397</v>
      </c>
      <c r="L132" s="113">
        <v>3153</v>
      </c>
      <c r="M132" s="113">
        <v>6870</v>
      </c>
      <c r="N132" s="113">
        <v>9873</v>
      </c>
      <c r="O132" s="113">
        <v>5067</v>
      </c>
      <c r="P132" s="113">
        <v>12066</v>
      </c>
      <c r="Q132" s="113">
        <v>0</v>
      </c>
      <c r="R132" s="113">
        <v>350</v>
      </c>
      <c r="S132" s="113">
        <v>0</v>
      </c>
      <c r="T132" s="113">
        <v>90936</v>
      </c>
      <c r="U132" s="113">
        <v>11025</v>
      </c>
      <c r="V132" s="113">
        <v>14843</v>
      </c>
      <c r="W132" s="113">
        <v>33720</v>
      </c>
      <c r="X132" s="113">
        <v>0</v>
      </c>
      <c r="Y132" s="113">
        <v>25788</v>
      </c>
      <c r="Z132" s="113">
        <v>33</v>
      </c>
      <c r="AA132" s="113">
        <v>5527</v>
      </c>
      <c r="AB132" s="113"/>
    </row>
    <row r="133" spans="1:28" s="136" customFormat="1" ht="15.95" customHeight="1">
      <c r="A133" s="124" t="s">
        <v>1671</v>
      </c>
      <c r="B133" s="113">
        <v>106700</v>
      </c>
      <c r="C133" s="113">
        <v>84465</v>
      </c>
      <c r="D133" s="113">
        <v>39536</v>
      </c>
      <c r="E133" s="113">
        <v>9500</v>
      </c>
      <c r="F133" s="113"/>
      <c r="G133" s="113">
        <v>5000</v>
      </c>
      <c r="H133" s="113">
        <v>29</v>
      </c>
      <c r="I133" s="113">
        <v>6000</v>
      </c>
      <c r="J133" s="113">
        <v>2600</v>
      </c>
      <c r="K133" s="113">
        <v>1200</v>
      </c>
      <c r="L133" s="113">
        <v>1800</v>
      </c>
      <c r="M133" s="113">
        <v>4800</v>
      </c>
      <c r="N133" s="113">
        <v>4000</v>
      </c>
      <c r="O133" s="113">
        <v>1000</v>
      </c>
      <c r="P133" s="113">
        <v>9000</v>
      </c>
      <c r="Q133" s="113"/>
      <c r="R133" s="113"/>
      <c r="S133" s="113"/>
      <c r="T133" s="113">
        <v>22235</v>
      </c>
      <c r="U133" s="113">
        <v>4418</v>
      </c>
      <c r="V133" s="113">
        <v>3260</v>
      </c>
      <c r="W133" s="113">
        <v>7784</v>
      </c>
      <c r="X133" s="113"/>
      <c r="Y133" s="113">
        <v>6423</v>
      </c>
      <c r="Z133" s="113"/>
      <c r="AA133" s="113">
        <v>350</v>
      </c>
      <c r="AB133" s="113"/>
    </row>
    <row r="134" spans="1:28" s="136" customFormat="1" ht="15.95" customHeight="1">
      <c r="A134" s="124" t="s">
        <v>1589</v>
      </c>
      <c r="B134" s="113">
        <v>33950</v>
      </c>
      <c r="C134" s="113">
        <v>24950</v>
      </c>
      <c r="D134" s="113">
        <v>15250</v>
      </c>
      <c r="E134" s="113">
        <v>3100</v>
      </c>
      <c r="F134" s="113"/>
      <c r="G134" s="113">
        <v>1500</v>
      </c>
      <c r="H134" s="113">
        <v>1100</v>
      </c>
      <c r="I134" s="113">
        <v>900</v>
      </c>
      <c r="J134" s="113">
        <v>400</v>
      </c>
      <c r="K134" s="113">
        <v>450</v>
      </c>
      <c r="L134" s="113">
        <v>250</v>
      </c>
      <c r="M134" s="113">
        <v>100</v>
      </c>
      <c r="N134" s="113">
        <v>1000</v>
      </c>
      <c r="O134" s="113">
        <v>350</v>
      </c>
      <c r="P134" s="113">
        <v>200</v>
      </c>
      <c r="Q134" s="113"/>
      <c r="R134" s="113">
        <v>350</v>
      </c>
      <c r="S134" s="113"/>
      <c r="T134" s="113">
        <v>9000</v>
      </c>
      <c r="U134" s="113">
        <v>1200</v>
      </c>
      <c r="V134" s="113">
        <v>1500</v>
      </c>
      <c r="W134" s="113">
        <v>3000</v>
      </c>
      <c r="X134" s="113"/>
      <c r="Y134" s="113">
        <v>3300</v>
      </c>
      <c r="Z134" s="113"/>
      <c r="AA134" s="113"/>
      <c r="AB134" s="113"/>
    </row>
    <row r="135" spans="1:28" s="136" customFormat="1" ht="15.95" customHeight="1">
      <c r="A135" s="124" t="s">
        <v>1672</v>
      </c>
      <c r="B135" s="113">
        <v>32400</v>
      </c>
      <c r="C135" s="113">
        <v>22808</v>
      </c>
      <c r="D135" s="113">
        <v>11232</v>
      </c>
      <c r="E135" s="113">
        <v>2258</v>
      </c>
      <c r="F135" s="113"/>
      <c r="G135" s="113">
        <v>1519</v>
      </c>
      <c r="H135" s="113">
        <v>533</v>
      </c>
      <c r="I135" s="113">
        <v>1048</v>
      </c>
      <c r="J135" s="113">
        <v>636</v>
      </c>
      <c r="K135" s="113">
        <v>313</v>
      </c>
      <c r="L135" s="113">
        <v>215</v>
      </c>
      <c r="M135" s="113">
        <v>1125</v>
      </c>
      <c r="N135" s="113">
        <v>1911</v>
      </c>
      <c r="O135" s="113">
        <v>500</v>
      </c>
      <c r="P135" s="113">
        <v>1518</v>
      </c>
      <c r="Q135" s="113"/>
      <c r="R135" s="113"/>
      <c r="S135" s="113"/>
      <c r="T135" s="113">
        <v>9592</v>
      </c>
      <c r="U135" s="113">
        <v>964</v>
      </c>
      <c r="V135" s="113">
        <v>4457</v>
      </c>
      <c r="W135" s="113">
        <v>400</v>
      </c>
      <c r="X135" s="113"/>
      <c r="Y135" s="113">
        <v>2711</v>
      </c>
      <c r="Z135" s="113"/>
      <c r="AA135" s="113">
        <v>1060</v>
      </c>
      <c r="AB135" s="113"/>
    </row>
    <row r="136" spans="1:28" s="136" customFormat="1" ht="15.95" customHeight="1">
      <c r="A136" s="124" t="s">
        <v>1673</v>
      </c>
      <c r="B136" s="113">
        <v>23750</v>
      </c>
      <c r="C136" s="113">
        <v>12019</v>
      </c>
      <c r="D136" s="113">
        <v>6973</v>
      </c>
      <c r="E136" s="113">
        <v>1336</v>
      </c>
      <c r="F136" s="113"/>
      <c r="G136" s="113">
        <v>1102</v>
      </c>
      <c r="H136" s="113">
        <v>297</v>
      </c>
      <c r="I136" s="113">
        <v>641</v>
      </c>
      <c r="J136" s="113">
        <v>312</v>
      </c>
      <c r="K136" s="113">
        <v>194</v>
      </c>
      <c r="L136" s="113">
        <v>171</v>
      </c>
      <c r="M136" s="113">
        <v>83</v>
      </c>
      <c r="N136" s="113">
        <v>604</v>
      </c>
      <c r="O136" s="113"/>
      <c r="P136" s="113">
        <v>306</v>
      </c>
      <c r="Q136" s="113"/>
      <c r="R136" s="113"/>
      <c r="S136" s="113"/>
      <c r="T136" s="113">
        <v>11731</v>
      </c>
      <c r="U136" s="113">
        <v>1254</v>
      </c>
      <c r="V136" s="113">
        <v>2105</v>
      </c>
      <c r="W136" s="113">
        <v>3714</v>
      </c>
      <c r="X136" s="113"/>
      <c r="Y136" s="113">
        <v>3632</v>
      </c>
      <c r="Z136" s="113"/>
      <c r="AA136" s="113">
        <v>1026</v>
      </c>
      <c r="AB136" s="113"/>
    </row>
    <row r="137" spans="1:28" s="136" customFormat="1" ht="15.95" customHeight="1">
      <c r="A137" s="124" t="s">
        <v>1674</v>
      </c>
      <c r="B137" s="113">
        <v>35600</v>
      </c>
      <c r="C137" s="113">
        <v>19424</v>
      </c>
      <c r="D137" s="113">
        <v>10248</v>
      </c>
      <c r="E137" s="113">
        <v>3662</v>
      </c>
      <c r="F137" s="113">
        <v>0</v>
      </c>
      <c r="G137" s="113">
        <v>932</v>
      </c>
      <c r="H137" s="113">
        <v>260</v>
      </c>
      <c r="I137" s="113">
        <v>977</v>
      </c>
      <c r="J137" s="113">
        <v>493</v>
      </c>
      <c r="K137" s="113">
        <v>249</v>
      </c>
      <c r="L137" s="113">
        <v>347</v>
      </c>
      <c r="M137" s="113">
        <v>196</v>
      </c>
      <c r="N137" s="113">
        <v>1029</v>
      </c>
      <c r="O137" s="113">
        <v>479</v>
      </c>
      <c r="P137" s="113">
        <v>552</v>
      </c>
      <c r="Q137" s="113">
        <v>0</v>
      </c>
      <c r="R137" s="113">
        <v>0</v>
      </c>
      <c r="S137" s="113">
        <v>0</v>
      </c>
      <c r="T137" s="113">
        <v>16176</v>
      </c>
      <c r="U137" s="113">
        <v>1434</v>
      </c>
      <c r="V137" s="113">
        <v>1901</v>
      </c>
      <c r="W137" s="113">
        <v>9782</v>
      </c>
      <c r="X137" s="113">
        <v>0</v>
      </c>
      <c r="Y137" s="113">
        <v>2172</v>
      </c>
      <c r="Z137" s="113">
        <v>0</v>
      </c>
      <c r="AA137" s="113">
        <v>887</v>
      </c>
      <c r="AB137" s="113">
        <v>0</v>
      </c>
    </row>
    <row r="138" spans="1:28" s="136" customFormat="1" ht="15.95" customHeight="1">
      <c r="A138" s="124" t="s">
        <v>1675</v>
      </c>
      <c r="B138" s="113">
        <v>13600</v>
      </c>
      <c r="C138" s="113">
        <v>7892</v>
      </c>
      <c r="D138" s="113">
        <v>3445</v>
      </c>
      <c r="E138" s="113">
        <v>717</v>
      </c>
      <c r="F138" s="113"/>
      <c r="G138" s="113">
        <v>502</v>
      </c>
      <c r="H138" s="113">
        <v>62</v>
      </c>
      <c r="I138" s="113">
        <v>315</v>
      </c>
      <c r="J138" s="113">
        <v>158</v>
      </c>
      <c r="K138" s="113">
        <v>517</v>
      </c>
      <c r="L138" s="113">
        <v>119</v>
      </c>
      <c r="M138" s="113">
        <v>232</v>
      </c>
      <c r="N138" s="113">
        <v>480</v>
      </c>
      <c r="O138" s="113">
        <v>1230</v>
      </c>
      <c r="P138" s="113">
        <v>115</v>
      </c>
      <c r="Q138" s="113"/>
      <c r="R138" s="113"/>
      <c r="S138" s="113"/>
      <c r="T138" s="113">
        <v>5708</v>
      </c>
      <c r="U138" s="113">
        <v>340</v>
      </c>
      <c r="V138" s="113">
        <v>580</v>
      </c>
      <c r="W138" s="113">
        <v>1480</v>
      </c>
      <c r="X138" s="113"/>
      <c r="Y138" s="113">
        <v>1908</v>
      </c>
      <c r="Z138" s="113"/>
      <c r="AA138" s="113">
        <v>1400</v>
      </c>
      <c r="AB138" s="113"/>
    </row>
    <row r="139" spans="1:28" s="136" customFormat="1" ht="15.95" customHeight="1">
      <c r="A139" s="124" t="s">
        <v>1676</v>
      </c>
      <c r="B139" s="113">
        <v>27350</v>
      </c>
      <c r="C139" s="113">
        <v>14296</v>
      </c>
      <c r="D139" s="113">
        <v>7210</v>
      </c>
      <c r="E139" s="113">
        <v>2196</v>
      </c>
      <c r="F139" s="113">
        <v>0</v>
      </c>
      <c r="G139" s="113">
        <v>1110</v>
      </c>
      <c r="H139" s="113">
        <v>106</v>
      </c>
      <c r="I139" s="113">
        <v>601</v>
      </c>
      <c r="J139" s="113">
        <v>490</v>
      </c>
      <c r="K139" s="113">
        <v>303</v>
      </c>
      <c r="L139" s="113">
        <v>184</v>
      </c>
      <c r="M139" s="113">
        <v>326</v>
      </c>
      <c r="N139" s="113">
        <v>670</v>
      </c>
      <c r="O139" s="113">
        <v>740</v>
      </c>
      <c r="P139" s="113">
        <v>360</v>
      </c>
      <c r="Q139" s="113">
        <v>0</v>
      </c>
      <c r="R139" s="113">
        <v>0</v>
      </c>
      <c r="S139" s="113">
        <v>0</v>
      </c>
      <c r="T139" s="113">
        <v>13054</v>
      </c>
      <c r="U139" s="113">
        <v>855</v>
      </c>
      <c r="V139" s="113">
        <v>860</v>
      </c>
      <c r="W139" s="113">
        <v>6020</v>
      </c>
      <c r="X139" s="113">
        <v>0</v>
      </c>
      <c r="Y139" s="113">
        <v>4786</v>
      </c>
      <c r="Z139" s="113">
        <v>33</v>
      </c>
      <c r="AA139" s="113">
        <v>500</v>
      </c>
      <c r="AB139" s="113">
        <v>0</v>
      </c>
    </row>
    <row r="140" spans="1:28" s="136" customFormat="1" ht="15.95" customHeight="1">
      <c r="A140" s="124" t="s">
        <v>1590</v>
      </c>
      <c r="B140" s="113">
        <v>14000</v>
      </c>
      <c r="C140" s="113">
        <v>10560</v>
      </c>
      <c r="D140" s="113">
        <v>6115</v>
      </c>
      <c r="E140" s="113">
        <v>405</v>
      </c>
      <c r="F140" s="113"/>
      <c r="G140" s="113">
        <v>410</v>
      </c>
      <c r="H140" s="113">
        <v>1435</v>
      </c>
      <c r="I140" s="113">
        <v>730</v>
      </c>
      <c r="J140" s="113">
        <v>257</v>
      </c>
      <c r="K140" s="113">
        <v>171</v>
      </c>
      <c r="L140" s="113">
        <v>67</v>
      </c>
      <c r="M140" s="113">
        <v>8</v>
      </c>
      <c r="N140" s="113">
        <v>179</v>
      </c>
      <c r="O140" s="113">
        <v>768</v>
      </c>
      <c r="P140" s="113">
        <v>15</v>
      </c>
      <c r="Q140" s="113">
        <v>0</v>
      </c>
      <c r="R140" s="113">
        <v>0</v>
      </c>
      <c r="S140" s="113">
        <v>0</v>
      </c>
      <c r="T140" s="113">
        <v>3440</v>
      </c>
      <c r="U140" s="113">
        <v>560</v>
      </c>
      <c r="V140" s="113">
        <v>180</v>
      </c>
      <c r="W140" s="113">
        <v>1540</v>
      </c>
      <c r="X140" s="113">
        <v>0</v>
      </c>
      <c r="Y140" s="113">
        <v>856</v>
      </c>
      <c r="Z140" s="113">
        <v>0</v>
      </c>
      <c r="AA140" s="113">
        <v>304</v>
      </c>
      <c r="AB140" s="113">
        <v>0</v>
      </c>
    </row>
    <row r="141" spans="1:28" s="119" customFormat="1" ht="15.95" customHeight="1">
      <c r="A141" s="129" t="s">
        <v>1677</v>
      </c>
      <c r="B141" s="117">
        <v>492860</v>
      </c>
      <c r="C141" s="117">
        <v>339800</v>
      </c>
      <c r="D141" s="117">
        <v>115839</v>
      </c>
      <c r="E141" s="117">
        <v>25176</v>
      </c>
      <c r="F141" s="117">
        <v>0</v>
      </c>
      <c r="G141" s="117">
        <v>10478</v>
      </c>
      <c r="H141" s="117">
        <v>28833</v>
      </c>
      <c r="I141" s="117">
        <v>12980</v>
      </c>
      <c r="J141" s="117">
        <v>12904</v>
      </c>
      <c r="K141" s="117">
        <v>5750</v>
      </c>
      <c r="L141" s="117">
        <v>78136</v>
      </c>
      <c r="M141" s="117">
        <v>4784</v>
      </c>
      <c r="N141" s="117">
        <v>5026</v>
      </c>
      <c r="O141" s="117">
        <v>29186</v>
      </c>
      <c r="P141" s="117">
        <v>6488</v>
      </c>
      <c r="Q141" s="117">
        <v>0</v>
      </c>
      <c r="R141" s="117">
        <v>4200</v>
      </c>
      <c r="S141" s="117">
        <v>20</v>
      </c>
      <c r="T141" s="117">
        <v>153060</v>
      </c>
      <c r="U141" s="117">
        <v>33616</v>
      </c>
      <c r="V141" s="117">
        <v>40768</v>
      </c>
      <c r="W141" s="117">
        <v>26755</v>
      </c>
      <c r="X141" s="117">
        <v>113</v>
      </c>
      <c r="Y141" s="117">
        <v>32235</v>
      </c>
      <c r="Z141" s="117">
        <v>420</v>
      </c>
      <c r="AA141" s="117">
        <v>10345</v>
      </c>
      <c r="AB141" s="117">
        <v>8808</v>
      </c>
    </row>
    <row r="142" spans="1:28" s="114" customFormat="1" ht="15.95" customHeight="1">
      <c r="A142" s="115" t="s">
        <v>1678</v>
      </c>
      <c r="B142" s="113">
        <v>24696</v>
      </c>
      <c r="C142" s="113">
        <v>4200</v>
      </c>
      <c r="D142" s="113"/>
      <c r="E142" s="113"/>
      <c r="F142" s="113"/>
      <c r="G142" s="113"/>
      <c r="H142" s="113"/>
      <c r="I142" s="113"/>
      <c r="J142" s="113"/>
      <c r="K142" s="113"/>
      <c r="L142" s="113"/>
      <c r="M142" s="113"/>
      <c r="N142" s="113"/>
      <c r="O142" s="113"/>
      <c r="P142" s="113"/>
      <c r="Q142" s="113"/>
      <c r="R142" s="113">
        <v>4200</v>
      </c>
      <c r="S142" s="113"/>
      <c r="T142" s="113">
        <v>20496</v>
      </c>
      <c r="U142" s="113">
        <v>400</v>
      </c>
      <c r="V142" s="113">
        <v>5000</v>
      </c>
      <c r="W142" s="113">
        <v>5000</v>
      </c>
      <c r="X142" s="113"/>
      <c r="Y142" s="113">
        <v>8000</v>
      </c>
      <c r="Z142" s="113"/>
      <c r="AA142" s="113"/>
      <c r="AB142" s="113">
        <v>2096</v>
      </c>
    </row>
    <row r="143" spans="1:28" s="114" customFormat="1" ht="15.95" customHeight="1">
      <c r="A143" s="115" t="s">
        <v>1606</v>
      </c>
      <c r="B143" s="113">
        <v>468164</v>
      </c>
      <c r="C143" s="113">
        <v>335600</v>
      </c>
      <c r="D143" s="113">
        <v>115839</v>
      </c>
      <c r="E143" s="113">
        <v>25176</v>
      </c>
      <c r="F143" s="113">
        <v>0</v>
      </c>
      <c r="G143" s="113">
        <v>10478</v>
      </c>
      <c r="H143" s="113">
        <v>28833</v>
      </c>
      <c r="I143" s="113">
        <v>12980</v>
      </c>
      <c r="J143" s="113">
        <v>12904</v>
      </c>
      <c r="K143" s="113">
        <v>5750</v>
      </c>
      <c r="L143" s="113">
        <v>78136</v>
      </c>
      <c r="M143" s="113">
        <v>4784</v>
      </c>
      <c r="N143" s="113">
        <v>5026</v>
      </c>
      <c r="O143" s="113">
        <v>29186</v>
      </c>
      <c r="P143" s="113">
        <v>6488</v>
      </c>
      <c r="Q143" s="113">
        <v>0</v>
      </c>
      <c r="R143" s="113">
        <v>0</v>
      </c>
      <c r="S143" s="113">
        <v>20</v>
      </c>
      <c r="T143" s="113">
        <v>132564</v>
      </c>
      <c r="U143" s="113">
        <v>33216</v>
      </c>
      <c r="V143" s="113">
        <v>35768</v>
      </c>
      <c r="W143" s="113">
        <v>21755</v>
      </c>
      <c r="X143" s="113">
        <v>113</v>
      </c>
      <c r="Y143" s="113">
        <v>24235</v>
      </c>
      <c r="Z143" s="113">
        <v>420</v>
      </c>
      <c r="AA143" s="113">
        <v>10345</v>
      </c>
      <c r="AB143" s="113">
        <v>6712</v>
      </c>
    </row>
    <row r="144" spans="1:28" s="137" customFormat="1" ht="15.95" customHeight="1">
      <c r="A144" s="124" t="s">
        <v>1679</v>
      </c>
      <c r="B144" s="113">
        <v>113401</v>
      </c>
      <c r="C144" s="113">
        <v>77000</v>
      </c>
      <c r="D144" s="113">
        <v>25358</v>
      </c>
      <c r="E144" s="113">
        <v>4414</v>
      </c>
      <c r="F144" s="113"/>
      <c r="G144" s="113">
        <v>2519</v>
      </c>
      <c r="H144" s="113">
        <v>2251</v>
      </c>
      <c r="I144" s="113">
        <v>3786</v>
      </c>
      <c r="J144" s="113">
        <v>2502</v>
      </c>
      <c r="K144" s="113">
        <v>1658</v>
      </c>
      <c r="L144" s="113">
        <v>17630</v>
      </c>
      <c r="M144" s="113">
        <v>2547</v>
      </c>
      <c r="N144" s="113">
        <v>2324</v>
      </c>
      <c r="O144" s="113">
        <v>8675</v>
      </c>
      <c r="P144" s="113">
        <v>3336</v>
      </c>
      <c r="Q144" s="113"/>
      <c r="R144" s="113"/>
      <c r="S144" s="113"/>
      <c r="T144" s="113">
        <v>36401</v>
      </c>
      <c r="U144" s="113">
        <v>15491</v>
      </c>
      <c r="V144" s="113">
        <v>2250</v>
      </c>
      <c r="W144" s="113">
        <v>6210</v>
      </c>
      <c r="X144" s="113"/>
      <c r="Y144" s="113">
        <v>4300</v>
      </c>
      <c r="Z144" s="113">
        <v>100</v>
      </c>
      <c r="AA144" s="113">
        <v>6050</v>
      </c>
      <c r="AB144" s="113">
        <v>2000</v>
      </c>
    </row>
    <row r="145" spans="1:28" s="138" customFormat="1" ht="15.95" customHeight="1">
      <c r="A145" s="124" t="s">
        <v>1680</v>
      </c>
      <c r="B145" s="113">
        <v>181817</v>
      </c>
      <c r="C145" s="113">
        <v>138214</v>
      </c>
      <c r="D145" s="113">
        <v>44484</v>
      </c>
      <c r="E145" s="113">
        <v>7040</v>
      </c>
      <c r="F145" s="113"/>
      <c r="G145" s="113">
        <v>4308</v>
      </c>
      <c r="H145" s="113">
        <v>13649</v>
      </c>
      <c r="I145" s="113">
        <v>4432</v>
      </c>
      <c r="J145" s="113">
        <v>4063</v>
      </c>
      <c r="K145" s="113">
        <v>2139</v>
      </c>
      <c r="L145" s="113">
        <v>52351</v>
      </c>
      <c r="M145" s="113">
        <v>1579</v>
      </c>
      <c r="N145" s="113">
        <v>1762</v>
      </c>
      <c r="O145" s="113">
        <v>589</v>
      </c>
      <c r="P145" s="113">
        <v>1785</v>
      </c>
      <c r="Q145" s="113"/>
      <c r="R145" s="113"/>
      <c r="S145" s="113">
        <v>33</v>
      </c>
      <c r="T145" s="113">
        <v>43603</v>
      </c>
      <c r="U145" s="113">
        <v>6586</v>
      </c>
      <c r="V145" s="113">
        <v>3592</v>
      </c>
      <c r="W145" s="113">
        <v>10584</v>
      </c>
      <c r="X145" s="113"/>
      <c r="Y145" s="113">
        <v>18000</v>
      </c>
      <c r="Z145" s="113">
        <v>218</v>
      </c>
      <c r="AA145" s="113"/>
      <c r="AB145" s="113">
        <v>4623</v>
      </c>
    </row>
    <row r="146" spans="1:28" s="114" customFormat="1" ht="15.95" customHeight="1">
      <c r="A146" s="124" t="s">
        <v>1681</v>
      </c>
      <c r="B146" s="113">
        <v>172946</v>
      </c>
      <c r="C146" s="113">
        <v>120386</v>
      </c>
      <c r="D146" s="113">
        <v>45997</v>
      </c>
      <c r="E146" s="113">
        <v>13722</v>
      </c>
      <c r="F146" s="113"/>
      <c r="G146" s="113">
        <v>3651</v>
      </c>
      <c r="H146" s="113">
        <v>12933</v>
      </c>
      <c r="I146" s="113">
        <v>4762</v>
      </c>
      <c r="J146" s="113">
        <v>6339</v>
      </c>
      <c r="K146" s="113">
        <v>1953</v>
      </c>
      <c r="L146" s="113">
        <v>8155</v>
      </c>
      <c r="M146" s="113">
        <v>658</v>
      </c>
      <c r="N146" s="113">
        <v>940</v>
      </c>
      <c r="O146" s="113">
        <v>19922</v>
      </c>
      <c r="P146" s="113">
        <v>1367</v>
      </c>
      <c r="Q146" s="113"/>
      <c r="R146" s="113"/>
      <c r="S146" s="113">
        <v>-13</v>
      </c>
      <c r="T146" s="113">
        <v>52560</v>
      </c>
      <c r="U146" s="113">
        <v>11139</v>
      </c>
      <c r="V146" s="113">
        <v>29926</v>
      </c>
      <c r="W146" s="113">
        <v>4961</v>
      </c>
      <c r="X146" s="113">
        <v>113</v>
      </c>
      <c r="Y146" s="113">
        <v>1935</v>
      </c>
      <c r="Z146" s="113">
        <v>102</v>
      </c>
      <c r="AA146" s="113">
        <v>4295</v>
      </c>
      <c r="AB146" s="113">
        <v>89</v>
      </c>
    </row>
    <row r="147" spans="1:28" s="127" customFormat="1" ht="15.95" customHeight="1">
      <c r="A147" s="129" t="s">
        <v>1682</v>
      </c>
      <c r="B147" s="117">
        <v>517530</v>
      </c>
      <c r="C147" s="117">
        <v>402936</v>
      </c>
      <c r="D147" s="117">
        <v>176968</v>
      </c>
      <c r="E147" s="117">
        <v>56482</v>
      </c>
      <c r="F147" s="117">
        <v>0</v>
      </c>
      <c r="G147" s="117">
        <v>12379</v>
      </c>
      <c r="H147" s="117">
        <v>39905</v>
      </c>
      <c r="I147" s="117">
        <v>18420</v>
      </c>
      <c r="J147" s="117">
        <v>16867</v>
      </c>
      <c r="K147" s="117">
        <v>7395</v>
      </c>
      <c r="L147" s="117">
        <v>31756</v>
      </c>
      <c r="M147" s="117">
        <v>4291</v>
      </c>
      <c r="N147" s="117">
        <v>5496</v>
      </c>
      <c r="O147" s="117">
        <v>15493</v>
      </c>
      <c r="P147" s="117">
        <v>10947</v>
      </c>
      <c r="Q147" s="117">
        <v>0</v>
      </c>
      <c r="R147" s="117">
        <v>6537</v>
      </c>
      <c r="S147" s="117">
        <v>0</v>
      </c>
      <c r="T147" s="117">
        <v>114594</v>
      </c>
      <c r="U147" s="117">
        <v>22022</v>
      </c>
      <c r="V147" s="117">
        <v>16273</v>
      </c>
      <c r="W147" s="117">
        <v>22124</v>
      </c>
      <c r="X147" s="117">
        <v>7980</v>
      </c>
      <c r="Y147" s="117">
        <v>33580</v>
      </c>
      <c r="Z147" s="117">
        <v>1560</v>
      </c>
      <c r="AA147" s="117">
        <v>7690</v>
      </c>
      <c r="AB147" s="117">
        <v>3365</v>
      </c>
    </row>
    <row r="148" spans="1:28" ht="15.95" customHeight="1">
      <c r="A148" s="115" t="s">
        <v>1591</v>
      </c>
      <c r="B148" s="113">
        <v>33324</v>
      </c>
      <c r="C148" s="113">
        <v>6537</v>
      </c>
      <c r="D148" s="113"/>
      <c r="E148" s="113"/>
      <c r="F148" s="113"/>
      <c r="G148" s="113"/>
      <c r="H148" s="113"/>
      <c r="I148" s="113"/>
      <c r="J148" s="113"/>
      <c r="K148" s="113"/>
      <c r="L148" s="113"/>
      <c r="M148" s="113"/>
      <c r="N148" s="113"/>
      <c r="O148" s="113"/>
      <c r="P148" s="113"/>
      <c r="Q148" s="113"/>
      <c r="R148" s="113">
        <v>6537</v>
      </c>
      <c r="S148" s="113"/>
      <c r="T148" s="113">
        <v>26787</v>
      </c>
      <c r="U148" s="113">
        <v>4560</v>
      </c>
      <c r="V148" s="113">
        <v>3252</v>
      </c>
      <c r="W148" s="113">
        <v>6140</v>
      </c>
      <c r="X148" s="113"/>
      <c r="Y148" s="113">
        <v>4615</v>
      </c>
      <c r="Z148" s="113">
        <v>160</v>
      </c>
      <c r="AA148" s="113">
        <v>5500</v>
      </c>
      <c r="AB148" s="113">
        <v>2560</v>
      </c>
    </row>
    <row r="149" spans="1:28" ht="15.95" customHeight="1">
      <c r="A149" s="115" t="s">
        <v>1606</v>
      </c>
      <c r="B149" s="113">
        <v>484206</v>
      </c>
      <c r="C149" s="113">
        <v>396399</v>
      </c>
      <c r="D149" s="113">
        <v>176968</v>
      </c>
      <c r="E149" s="113">
        <v>56482</v>
      </c>
      <c r="F149" s="113">
        <v>0</v>
      </c>
      <c r="G149" s="113">
        <v>12379</v>
      </c>
      <c r="H149" s="113">
        <v>39905</v>
      </c>
      <c r="I149" s="113">
        <v>18420</v>
      </c>
      <c r="J149" s="113">
        <v>16867</v>
      </c>
      <c r="K149" s="113">
        <v>7395</v>
      </c>
      <c r="L149" s="113">
        <v>31756</v>
      </c>
      <c r="M149" s="113">
        <v>4291</v>
      </c>
      <c r="N149" s="113">
        <v>5496</v>
      </c>
      <c r="O149" s="113">
        <v>15493</v>
      </c>
      <c r="P149" s="113">
        <v>10947</v>
      </c>
      <c r="Q149" s="113">
        <v>0</v>
      </c>
      <c r="R149" s="113">
        <v>0</v>
      </c>
      <c r="S149" s="113">
        <v>0</v>
      </c>
      <c r="T149" s="113">
        <v>87807</v>
      </c>
      <c r="U149" s="113">
        <v>17462</v>
      </c>
      <c r="V149" s="113">
        <v>13021</v>
      </c>
      <c r="W149" s="113">
        <v>15984</v>
      </c>
      <c r="X149" s="113">
        <v>7980</v>
      </c>
      <c r="Y149" s="113">
        <v>28965</v>
      </c>
      <c r="Z149" s="113">
        <v>1400</v>
      </c>
      <c r="AA149" s="113">
        <v>2190</v>
      </c>
      <c r="AB149" s="113">
        <v>805</v>
      </c>
    </row>
    <row r="150" spans="1:28" ht="15.95" customHeight="1">
      <c r="A150" s="124" t="s">
        <v>1592</v>
      </c>
      <c r="B150" s="113">
        <v>315656</v>
      </c>
      <c r="C150" s="113">
        <v>256001</v>
      </c>
      <c r="D150" s="113">
        <v>113338</v>
      </c>
      <c r="E150" s="113">
        <v>28584</v>
      </c>
      <c r="F150" s="113"/>
      <c r="G150" s="113">
        <v>10496</v>
      </c>
      <c r="H150" s="113">
        <v>24033</v>
      </c>
      <c r="I150" s="113">
        <v>12000</v>
      </c>
      <c r="J150" s="113">
        <v>12000</v>
      </c>
      <c r="K150" s="113">
        <v>5247</v>
      </c>
      <c r="L150" s="113">
        <v>21382</v>
      </c>
      <c r="M150" s="113">
        <v>4209</v>
      </c>
      <c r="N150" s="113">
        <v>5000</v>
      </c>
      <c r="O150" s="113">
        <v>9200</v>
      </c>
      <c r="P150" s="113">
        <v>10512</v>
      </c>
      <c r="Q150" s="113"/>
      <c r="R150" s="113"/>
      <c r="S150" s="113"/>
      <c r="T150" s="113">
        <v>59655</v>
      </c>
      <c r="U150" s="113">
        <v>11000</v>
      </c>
      <c r="V150" s="113">
        <v>8363</v>
      </c>
      <c r="W150" s="113">
        <v>10715</v>
      </c>
      <c r="X150" s="113">
        <v>5680</v>
      </c>
      <c r="Y150" s="113">
        <v>20718</v>
      </c>
      <c r="Z150" s="113">
        <v>1100</v>
      </c>
      <c r="AA150" s="113">
        <v>1345</v>
      </c>
      <c r="AB150" s="113">
        <v>734</v>
      </c>
    </row>
    <row r="151" spans="1:28" ht="15.95" customHeight="1">
      <c r="A151" s="124" t="s">
        <v>1683</v>
      </c>
      <c r="B151" s="113">
        <v>61431</v>
      </c>
      <c r="C151" s="113">
        <v>50889</v>
      </c>
      <c r="D151" s="113">
        <v>20630</v>
      </c>
      <c r="E151" s="113">
        <v>7898</v>
      </c>
      <c r="F151" s="113">
        <v>0</v>
      </c>
      <c r="G151" s="113">
        <v>895</v>
      </c>
      <c r="H151" s="113">
        <v>6872</v>
      </c>
      <c r="I151" s="113">
        <v>2220</v>
      </c>
      <c r="J151" s="113">
        <v>1967</v>
      </c>
      <c r="K151" s="113">
        <v>648</v>
      </c>
      <c r="L151" s="113">
        <v>3374</v>
      </c>
      <c r="M151" s="113">
        <v>61</v>
      </c>
      <c r="N151" s="113">
        <v>396</v>
      </c>
      <c r="O151" s="113">
        <v>5593</v>
      </c>
      <c r="P151" s="113">
        <v>335</v>
      </c>
      <c r="Q151" s="113"/>
      <c r="R151" s="113"/>
      <c r="S151" s="113"/>
      <c r="T151" s="113">
        <v>10542</v>
      </c>
      <c r="U151" s="113">
        <v>2254</v>
      </c>
      <c r="V151" s="113">
        <v>2858</v>
      </c>
      <c r="W151" s="113">
        <v>2269</v>
      </c>
      <c r="X151" s="113">
        <v>0</v>
      </c>
      <c r="Y151" s="113">
        <v>2745</v>
      </c>
      <c r="Z151" s="113">
        <v>0</v>
      </c>
      <c r="AA151" s="113">
        <v>345</v>
      </c>
      <c r="AB151" s="113">
        <v>71</v>
      </c>
    </row>
    <row r="152" spans="1:28" ht="15.95" customHeight="1">
      <c r="A152" s="124" t="s">
        <v>1684</v>
      </c>
      <c r="B152" s="113">
        <v>107119</v>
      </c>
      <c r="C152" s="113">
        <v>89509</v>
      </c>
      <c r="D152" s="113">
        <v>43000</v>
      </c>
      <c r="E152" s="113">
        <v>20000</v>
      </c>
      <c r="F152" s="113"/>
      <c r="G152" s="113">
        <v>988</v>
      </c>
      <c r="H152" s="113">
        <v>9000</v>
      </c>
      <c r="I152" s="113">
        <v>4200</v>
      </c>
      <c r="J152" s="113">
        <v>2900</v>
      </c>
      <c r="K152" s="113">
        <v>1500</v>
      </c>
      <c r="L152" s="113">
        <v>7000</v>
      </c>
      <c r="M152" s="113">
        <v>21</v>
      </c>
      <c r="N152" s="113">
        <v>100</v>
      </c>
      <c r="O152" s="113">
        <v>700</v>
      </c>
      <c r="P152" s="113">
        <v>100</v>
      </c>
      <c r="Q152" s="113"/>
      <c r="R152" s="113"/>
      <c r="S152" s="113"/>
      <c r="T152" s="113">
        <v>17610</v>
      </c>
      <c r="U152" s="113">
        <v>4208</v>
      </c>
      <c r="V152" s="113">
        <v>1800</v>
      </c>
      <c r="W152" s="113">
        <v>3000</v>
      </c>
      <c r="X152" s="113">
        <v>2300</v>
      </c>
      <c r="Y152" s="113">
        <v>5502</v>
      </c>
      <c r="Z152" s="113">
        <v>300</v>
      </c>
      <c r="AA152" s="113">
        <v>500</v>
      </c>
      <c r="AB152" s="113"/>
    </row>
  </sheetData>
  <protectedRanges>
    <protectedRange sqref="R109" name="区域1_1_1_1_1_1_1_1_1_1" securityDescriptor=""/>
  </protectedRanges>
  <mergeCells count="5">
    <mergeCell ref="A2:Z2"/>
    <mergeCell ref="A4:A6"/>
    <mergeCell ref="B5:B6"/>
    <mergeCell ref="C5:S5"/>
    <mergeCell ref="T5:AB5"/>
  </mergeCells>
  <phoneticPr fontId="2" type="noConversion"/>
  <printOptions horizontalCentered="1" verticalCentered="1"/>
  <pageMargins left="0.2" right="0.2" top="0.59" bottom="0.47" header="0.31" footer="0.31"/>
  <pageSetup paperSize="9" scale="77" orientation="landscape" r:id="rId1"/>
</worksheet>
</file>

<file path=xl/worksheets/sheet9.xml><?xml version="1.0" encoding="utf-8"?>
<worksheet xmlns="http://schemas.openxmlformats.org/spreadsheetml/2006/main" xmlns:r="http://schemas.openxmlformats.org/officeDocument/2006/relationships">
  <sheetPr>
    <pageSetUpPr autoPageBreaks="0"/>
  </sheetPr>
  <dimension ref="A1:AA152"/>
  <sheetViews>
    <sheetView showGridLines="0" showZeros="0" workbookViewId="0">
      <pane ySplit="9" topLeftCell="A10" activePane="bottomLeft" state="frozen"/>
      <selection pane="bottomLeft" activeCell="A10" sqref="A10"/>
    </sheetView>
  </sheetViews>
  <sheetFormatPr defaultColWidth="5.75" defaultRowHeight="14.25"/>
  <cols>
    <col min="1" max="1" width="19.875" style="286" customWidth="1"/>
    <col min="2" max="2" width="11.25" style="252" bestFit="1" customWidth="1"/>
    <col min="3" max="3" width="12.25" style="252" bestFit="1" customWidth="1"/>
    <col min="4" max="4" width="5" style="252" bestFit="1" customWidth="1"/>
    <col min="5" max="5" width="8.5" style="252" bestFit="1" customWidth="1"/>
    <col min="6" max="7" width="10.25" style="252" bestFit="1" customWidth="1"/>
    <col min="8" max="8" width="8.5" style="252" bestFit="1" customWidth="1"/>
    <col min="9" max="9" width="18" style="252" bestFit="1" customWidth="1"/>
    <col min="10" max="10" width="14.125" style="252" bestFit="1" customWidth="1"/>
    <col min="11" max="11" width="10.25" style="252" bestFit="1" customWidth="1"/>
    <col min="12" max="12" width="8.5" style="252" bestFit="1" customWidth="1"/>
    <col min="13" max="15" width="10.25" style="252" customWidth="1"/>
    <col min="16" max="16" width="14.125" style="253" bestFit="1" customWidth="1"/>
    <col min="17" max="17" width="12.25" style="252" bestFit="1" customWidth="1"/>
    <col min="18" max="18" width="7.625" style="252" bestFit="1" customWidth="1"/>
    <col min="19" max="19" width="16.125" style="252" bestFit="1" customWidth="1"/>
    <col min="20" max="20" width="18" style="252" bestFit="1" customWidth="1"/>
    <col min="21" max="22" width="12.25" style="252" bestFit="1" customWidth="1"/>
    <col min="23" max="23" width="18" style="252" bestFit="1" customWidth="1"/>
    <col min="24" max="24" width="12.25" style="252" bestFit="1" customWidth="1"/>
    <col min="25" max="25" width="16.125" style="252" bestFit="1" customWidth="1"/>
    <col min="26" max="26" width="10.25" style="252" bestFit="1" customWidth="1"/>
    <col min="27" max="16384" width="5.75" style="252"/>
  </cols>
  <sheetData>
    <row r="1" spans="1:27">
      <c r="A1" s="251" t="s">
        <v>1446</v>
      </c>
    </row>
    <row r="2" spans="1:27" s="254" customFormat="1" ht="33.950000000000003" customHeight="1">
      <c r="A2" s="394" t="s">
        <v>1398</v>
      </c>
      <c r="B2" s="394" t="s">
        <v>1399</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row>
    <row r="3" spans="1:27" ht="17.100000000000001" customHeight="1">
      <c r="A3" s="255"/>
      <c r="B3" s="256" t="s">
        <v>0</v>
      </c>
      <c r="C3" s="256"/>
      <c r="D3" s="256"/>
      <c r="E3" s="256"/>
      <c r="F3" s="256"/>
      <c r="G3" s="256"/>
      <c r="H3" s="256"/>
      <c r="I3" s="256"/>
      <c r="J3" s="256"/>
      <c r="K3" s="256"/>
      <c r="L3" s="256"/>
      <c r="M3" s="256"/>
      <c r="N3" s="256"/>
      <c r="O3" s="256"/>
      <c r="P3" s="257"/>
      <c r="Q3" s="256"/>
      <c r="R3" s="256"/>
      <c r="S3" s="256"/>
      <c r="T3" s="256"/>
      <c r="U3" s="256"/>
      <c r="V3" s="256"/>
      <c r="W3" s="256"/>
      <c r="X3" s="256"/>
      <c r="Y3" s="256"/>
      <c r="Z3" s="256" t="s">
        <v>32</v>
      </c>
    </row>
    <row r="4" spans="1:27" ht="31.5" customHeight="1">
      <c r="A4" s="395" t="s">
        <v>1400</v>
      </c>
      <c r="B4" s="398" t="s">
        <v>1447</v>
      </c>
      <c r="C4" s="399"/>
      <c r="D4" s="399"/>
      <c r="E4" s="399"/>
      <c r="F4" s="399"/>
      <c r="G4" s="399"/>
      <c r="H4" s="399"/>
      <c r="I4" s="399"/>
      <c r="J4" s="399"/>
      <c r="K4" s="399"/>
      <c r="L4" s="399"/>
      <c r="M4" s="399"/>
      <c r="N4" s="399"/>
      <c r="O4" s="399"/>
      <c r="P4" s="399"/>
      <c r="Q4" s="399"/>
      <c r="R4" s="399"/>
      <c r="S4" s="399"/>
      <c r="T4" s="399"/>
      <c r="U4" s="399"/>
      <c r="V4" s="399"/>
      <c r="W4" s="399"/>
      <c r="X4" s="399"/>
      <c r="Y4" s="399"/>
      <c r="Z4" s="400"/>
    </row>
    <row r="5" spans="1:27" s="290" customFormat="1" ht="17.100000000000001" customHeight="1">
      <c r="A5" s="396"/>
      <c r="B5" s="401" t="s">
        <v>1448</v>
      </c>
      <c r="C5" s="403" t="s">
        <v>1449</v>
      </c>
      <c r="D5" s="403" t="s">
        <v>1450</v>
      </c>
      <c r="E5" s="403" t="s">
        <v>1451</v>
      </c>
      <c r="F5" s="403" t="s">
        <v>1452</v>
      </c>
      <c r="G5" s="403" t="s">
        <v>1453</v>
      </c>
      <c r="H5" s="403" t="s">
        <v>1454</v>
      </c>
      <c r="I5" s="403" t="s">
        <v>1455</v>
      </c>
      <c r="J5" s="403" t="s">
        <v>1456</v>
      </c>
      <c r="K5" s="403" t="s">
        <v>1457</v>
      </c>
      <c r="L5" s="403" t="s">
        <v>1458</v>
      </c>
      <c r="M5" s="403" t="s">
        <v>1459</v>
      </c>
      <c r="N5" s="403" t="s">
        <v>1460</v>
      </c>
      <c r="O5" s="403" t="s">
        <v>1461</v>
      </c>
      <c r="P5" s="403" t="s">
        <v>1462</v>
      </c>
      <c r="Q5" s="403" t="s">
        <v>1463</v>
      </c>
      <c r="R5" s="403" t="s">
        <v>1464</v>
      </c>
      <c r="S5" s="403" t="s">
        <v>1465</v>
      </c>
      <c r="T5" s="404" t="s">
        <v>1466</v>
      </c>
      <c r="U5" s="404" t="s">
        <v>1467</v>
      </c>
      <c r="V5" s="406" t="s">
        <v>1468</v>
      </c>
      <c r="W5" s="404" t="s">
        <v>1469</v>
      </c>
      <c r="X5" s="403" t="s">
        <v>1470</v>
      </c>
      <c r="Y5" s="403" t="s">
        <v>1471</v>
      </c>
      <c r="Z5" s="403" t="s">
        <v>1472</v>
      </c>
    </row>
    <row r="6" spans="1:27" s="290" customFormat="1" ht="72.75" customHeight="1">
      <c r="A6" s="397"/>
      <c r="B6" s="402"/>
      <c r="C6" s="403"/>
      <c r="D6" s="403" t="s">
        <v>1473</v>
      </c>
      <c r="E6" s="403" t="s">
        <v>1474</v>
      </c>
      <c r="F6" s="403"/>
      <c r="G6" s="403" t="s">
        <v>1475</v>
      </c>
      <c r="H6" s="403" t="s">
        <v>1476</v>
      </c>
      <c r="I6" s="403" t="s">
        <v>1477</v>
      </c>
      <c r="J6" s="403" t="s">
        <v>1478</v>
      </c>
      <c r="K6" s="403" t="s">
        <v>1479</v>
      </c>
      <c r="L6" s="403" t="s">
        <v>1480</v>
      </c>
      <c r="M6" s="403" t="s">
        <v>1481</v>
      </c>
      <c r="N6" s="403" t="s">
        <v>1482</v>
      </c>
      <c r="O6" s="403" t="s">
        <v>1483</v>
      </c>
      <c r="P6" s="403" t="s">
        <v>1484</v>
      </c>
      <c r="Q6" s="403" t="s">
        <v>1485</v>
      </c>
      <c r="R6" s="403" t="s">
        <v>1486</v>
      </c>
      <c r="S6" s="403" t="s">
        <v>1487</v>
      </c>
      <c r="T6" s="405"/>
      <c r="U6" s="405"/>
      <c r="V6" s="406" t="s">
        <v>1488</v>
      </c>
      <c r="W6" s="405"/>
      <c r="X6" s="403"/>
      <c r="Y6" s="403" t="s">
        <v>1489</v>
      </c>
      <c r="Z6" s="403" t="s">
        <v>1490</v>
      </c>
    </row>
    <row r="7" spans="1:27" s="258" customFormat="1" ht="13.5">
      <c r="A7" s="327" t="s">
        <v>1688</v>
      </c>
      <c r="B7" s="287">
        <f>SUM(B8:B9)</f>
        <v>42113243</v>
      </c>
      <c r="C7" s="287">
        <f t="shared" ref="C7:Z7" si="0">SUM(C8:C9)</f>
        <v>4146509</v>
      </c>
      <c r="D7" s="287">
        <f t="shared" si="0"/>
        <v>188</v>
      </c>
      <c r="E7" s="287">
        <f t="shared" si="0"/>
        <v>36773</v>
      </c>
      <c r="F7" s="287">
        <f t="shared" si="0"/>
        <v>3925714</v>
      </c>
      <c r="G7" s="287">
        <f t="shared" si="0"/>
        <v>7509324</v>
      </c>
      <c r="H7" s="287">
        <f t="shared" si="0"/>
        <v>317241</v>
      </c>
      <c r="I7" s="287">
        <f t="shared" si="0"/>
        <v>709951</v>
      </c>
      <c r="J7" s="287">
        <f t="shared" si="0"/>
        <v>5542805</v>
      </c>
      <c r="K7" s="287">
        <f t="shared" si="0"/>
        <v>2865815</v>
      </c>
      <c r="L7" s="287">
        <f t="shared" si="0"/>
        <v>542541</v>
      </c>
      <c r="M7" s="287">
        <f t="shared" si="0"/>
        <v>2630845</v>
      </c>
      <c r="N7" s="287">
        <f t="shared" si="0"/>
        <v>5762099</v>
      </c>
      <c r="O7" s="287">
        <f t="shared" si="0"/>
        <v>2263215</v>
      </c>
      <c r="P7" s="287">
        <f t="shared" si="0"/>
        <v>705547</v>
      </c>
      <c r="Q7" s="287">
        <f t="shared" si="0"/>
        <v>219550</v>
      </c>
      <c r="R7" s="287">
        <f t="shared" si="0"/>
        <v>13626</v>
      </c>
      <c r="S7" s="287">
        <f t="shared" si="0"/>
        <v>0</v>
      </c>
      <c r="T7" s="287">
        <f t="shared" si="0"/>
        <v>279132</v>
      </c>
      <c r="U7" s="287">
        <f t="shared" si="0"/>
        <v>1059188</v>
      </c>
      <c r="V7" s="287">
        <f t="shared" si="0"/>
        <v>89127</v>
      </c>
      <c r="W7" s="287">
        <f t="shared" si="0"/>
        <v>149307</v>
      </c>
      <c r="X7" s="287">
        <f t="shared" si="0"/>
        <v>1364688</v>
      </c>
      <c r="Y7" s="287">
        <f t="shared" si="0"/>
        <v>31778</v>
      </c>
      <c r="Z7" s="287">
        <f t="shared" si="0"/>
        <v>1948280</v>
      </c>
    </row>
    <row r="8" spans="1:27" s="258" customFormat="1" ht="13.5">
      <c r="A8" s="327" t="s">
        <v>1687</v>
      </c>
      <c r="B8" s="287">
        <f>SUM(C8:Z8)</f>
        <v>8055060</v>
      </c>
      <c r="C8" s="288">
        <v>598417</v>
      </c>
      <c r="D8" s="259">
        <v>188</v>
      </c>
      <c r="E8" s="259">
        <v>6237</v>
      </c>
      <c r="F8" s="259">
        <v>798785</v>
      </c>
      <c r="G8" s="259">
        <v>691459</v>
      </c>
      <c r="H8" s="259">
        <v>99538</v>
      </c>
      <c r="I8" s="259">
        <v>223109</v>
      </c>
      <c r="J8" s="259">
        <v>1922599</v>
      </c>
      <c r="K8" s="259">
        <v>318737</v>
      </c>
      <c r="L8" s="259">
        <v>190902</v>
      </c>
      <c r="M8" s="259">
        <v>4084</v>
      </c>
      <c r="N8" s="259">
        <v>412622</v>
      </c>
      <c r="O8" s="259">
        <v>715583</v>
      </c>
      <c r="P8" s="259">
        <v>87290</v>
      </c>
      <c r="Q8" s="259">
        <v>147964</v>
      </c>
      <c r="R8" s="259">
        <v>3230</v>
      </c>
      <c r="S8" s="288"/>
      <c r="T8" s="259">
        <v>73680</v>
      </c>
      <c r="U8" s="259">
        <v>79116</v>
      </c>
      <c r="V8" s="259">
        <v>64891</v>
      </c>
      <c r="W8" s="259">
        <v>16324</v>
      </c>
      <c r="X8" s="259">
        <v>443437</v>
      </c>
      <c r="Y8" s="259">
        <v>28320</v>
      </c>
      <c r="Z8" s="259">
        <v>1128548</v>
      </c>
    </row>
    <row r="9" spans="1:27" s="262" customFormat="1" ht="15.95" customHeight="1">
      <c r="A9" s="260" t="s">
        <v>1492</v>
      </c>
      <c r="B9" s="261">
        <v>34058183</v>
      </c>
      <c r="C9" s="261">
        <v>3548092</v>
      </c>
      <c r="D9" s="261">
        <v>0</v>
      </c>
      <c r="E9" s="261">
        <v>30536</v>
      </c>
      <c r="F9" s="261">
        <v>3126929</v>
      </c>
      <c r="G9" s="261">
        <v>6817865</v>
      </c>
      <c r="H9" s="261">
        <v>217703</v>
      </c>
      <c r="I9" s="261">
        <v>486842</v>
      </c>
      <c r="J9" s="261">
        <v>3620206</v>
      </c>
      <c r="K9" s="261">
        <v>2547078</v>
      </c>
      <c r="L9" s="261">
        <v>351639</v>
      </c>
      <c r="M9" s="261">
        <v>2626761</v>
      </c>
      <c r="N9" s="261">
        <v>5349477</v>
      </c>
      <c r="O9" s="261">
        <v>1547632</v>
      </c>
      <c r="P9" s="261">
        <v>618257</v>
      </c>
      <c r="Q9" s="261">
        <v>71586</v>
      </c>
      <c r="R9" s="261">
        <v>10396</v>
      </c>
      <c r="S9" s="261">
        <v>0</v>
      </c>
      <c r="T9" s="261">
        <v>205452</v>
      </c>
      <c r="U9" s="261">
        <v>980072</v>
      </c>
      <c r="V9" s="261">
        <v>24236</v>
      </c>
      <c r="W9" s="261">
        <v>132983</v>
      </c>
      <c r="X9" s="261">
        <v>921251</v>
      </c>
      <c r="Y9" s="261">
        <v>3458</v>
      </c>
      <c r="Z9" s="261">
        <v>819732</v>
      </c>
    </row>
    <row r="10" spans="1:27" s="264" customFormat="1" ht="15.95" customHeight="1">
      <c r="A10" s="263" t="s">
        <v>1593</v>
      </c>
      <c r="B10" s="261">
        <v>5603364</v>
      </c>
      <c r="C10" s="261">
        <v>449558</v>
      </c>
      <c r="D10" s="261">
        <v>0</v>
      </c>
      <c r="E10" s="261">
        <v>1589</v>
      </c>
      <c r="F10" s="261">
        <v>480660</v>
      </c>
      <c r="G10" s="261">
        <v>746367</v>
      </c>
      <c r="H10" s="261">
        <v>98348</v>
      </c>
      <c r="I10" s="261">
        <v>104536</v>
      </c>
      <c r="J10" s="261">
        <v>781913</v>
      </c>
      <c r="K10" s="261">
        <v>183453</v>
      </c>
      <c r="L10" s="261">
        <v>82894</v>
      </c>
      <c r="M10" s="261">
        <v>1261528</v>
      </c>
      <c r="N10" s="261">
        <v>244438</v>
      </c>
      <c r="O10" s="261">
        <v>165860</v>
      </c>
      <c r="P10" s="261">
        <v>292311</v>
      </c>
      <c r="Q10" s="261">
        <v>7714</v>
      </c>
      <c r="R10" s="261">
        <v>0</v>
      </c>
      <c r="S10" s="261">
        <v>0</v>
      </c>
      <c r="T10" s="261">
        <v>14109</v>
      </c>
      <c r="U10" s="261">
        <v>125873</v>
      </c>
      <c r="V10" s="261">
        <v>6243</v>
      </c>
      <c r="W10" s="261">
        <v>14171</v>
      </c>
      <c r="X10" s="261">
        <v>337071</v>
      </c>
      <c r="Y10" s="261">
        <v>1650</v>
      </c>
      <c r="Z10" s="261">
        <v>203078</v>
      </c>
    </row>
    <row r="11" spans="1:27" s="265" customFormat="1" ht="15.95" customHeight="1">
      <c r="A11" s="328" t="s">
        <v>1491</v>
      </c>
      <c r="B11" s="289">
        <v>2901850</v>
      </c>
      <c r="C11" s="289">
        <v>70321</v>
      </c>
      <c r="D11" s="289"/>
      <c r="E11" s="289">
        <v>1003</v>
      </c>
      <c r="F11" s="289">
        <v>256852</v>
      </c>
      <c r="G11" s="289">
        <v>298404</v>
      </c>
      <c r="H11" s="289">
        <v>42383</v>
      </c>
      <c r="I11" s="289">
        <v>86385</v>
      </c>
      <c r="J11" s="289">
        <v>336047</v>
      </c>
      <c r="K11" s="289">
        <v>115302</v>
      </c>
      <c r="L11" s="289">
        <v>64642</v>
      </c>
      <c r="M11" s="289">
        <v>561899</v>
      </c>
      <c r="N11" s="289">
        <v>135829</v>
      </c>
      <c r="O11" s="289">
        <v>164197</v>
      </c>
      <c r="P11" s="289">
        <v>219724</v>
      </c>
      <c r="Q11" s="289">
        <v>6382</v>
      </c>
      <c r="R11" s="289"/>
      <c r="S11" s="289"/>
      <c r="T11" s="289">
        <v>12046</v>
      </c>
      <c r="U11" s="289">
        <v>125873</v>
      </c>
      <c r="V11" s="289">
        <v>6000</v>
      </c>
      <c r="W11" s="289">
        <v>5361</v>
      </c>
      <c r="X11" s="289">
        <v>280000</v>
      </c>
      <c r="Y11" s="289"/>
      <c r="Z11" s="289">
        <v>113200</v>
      </c>
    </row>
    <row r="12" spans="1:27" s="265" customFormat="1" ht="15.95" customHeight="1">
      <c r="A12" s="328" t="s">
        <v>1594</v>
      </c>
      <c r="B12" s="289">
        <v>617700</v>
      </c>
      <c r="C12" s="289">
        <v>91000</v>
      </c>
      <c r="D12" s="289"/>
      <c r="E12" s="289">
        <v>200</v>
      </c>
      <c r="F12" s="289">
        <v>30000</v>
      </c>
      <c r="G12" s="289">
        <v>66000</v>
      </c>
      <c r="H12" s="289">
        <v>17325</v>
      </c>
      <c r="I12" s="289">
        <v>5000</v>
      </c>
      <c r="J12" s="289">
        <v>104000</v>
      </c>
      <c r="K12" s="289">
        <v>15000</v>
      </c>
      <c r="L12" s="289">
        <v>3500</v>
      </c>
      <c r="M12" s="289">
        <v>182025</v>
      </c>
      <c r="N12" s="289">
        <v>10000</v>
      </c>
      <c r="O12" s="289"/>
      <c r="P12" s="289">
        <v>40000</v>
      </c>
      <c r="Q12" s="289">
        <v>1000</v>
      </c>
      <c r="R12" s="289"/>
      <c r="S12" s="289"/>
      <c r="T12" s="289"/>
      <c r="U12" s="289"/>
      <c r="V12" s="289"/>
      <c r="W12" s="289">
        <v>2500</v>
      </c>
      <c r="X12" s="289">
        <v>40000</v>
      </c>
      <c r="Y12" s="289">
        <v>150</v>
      </c>
      <c r="Z12" s="289">
        <v>10000</v>
      </c>
    </row>
    <row r="13" spans="1:27" s="265" customFormat="1" ht="15.95" customHeight="1">
      <c r="A13" s="328" t="s">
        <v>1685</v>
      </c>
      <c r="B13" s="289">
        <v>712449</v>
      </c>
      <c r="C13" s="289">
        <v>70304</v>
      </c>
      <c r="D13" s="289"/>
      <c r="E13" s="289"/>
      <c r="F13" s="289">
        <v>89728</v>
      </c>
      <c r="G13" s="289">
        <v>83517</v>
      </c>
      <c r="H13" s="289">
        <v>19024</v>
      </c>
      <c r="I13" s="289">
        <v>580</v>
      </c>
      <c r="J13" s="289">
        <v>57221</v>
      </c>
      <c r="K13" s="289">
        <v>13499</v>
      </c>
      <c r="L13" s="289">
        <v>4717</v>
      </c>
      <c r="M13" s="289">
        <v>296225</v>
      </c>
      <c r="N13" s="289">
        <v>23007</v>
      </c>
      <c r="O13" s="289">
        <v>75</v>
      </c>
      <c r="P13" s="289">
        <v>20527</v>
      </c>
      <c r="Q13" s="289"/>
      <c r="R13" s="289"/>
      <c r="S13" s="289"/>
      <c r="T13" s="289"/>
      <c r="U13" s="289"/>
      <c r="V13" s="289"/>
      <c r="W13" s="289">
        <v>1386</v>
      </c>
      <c r="X13" s="289">
        <v>4639</v>
      </c>
      <c r="Y13" s="289"/>
      <c r="Z13" s="289">
        <v>28000</v>
      </c>
    </row>
    <row r="14" spans="1:27" s="265" customFormat="1" ht="15.95" customHeight="1">
      <c r="A14" s="329" t="s">
        <v>1686</v>
      </c>
      <c r="B14" s="289">
        <v>57500</v>
      </c>
      <c r="C14" s="289">
        <v>22642</v>
      </c>
      <c r="D14" s="289"/>
      <c r="E14" s="289"/>
      <c r="F14" s="289">
        <v>306</v>
      </c>
      <c r="G14" s="289">
        <v>2550</v>
      </c>
      <c r="H14" s="289">
        <v>650</v>
      </c>
      <c r="I14" s="289">
        <v>1000</v>
      </c>
      <c r="J14" s="289">
        <v>1050</v>
      </c>
      <c r="K14" s="289">
        <v>200</v>
      </c>
      <c r="L14" s="289">
        <v>720</v>
      </c>
      <c r="M14" s="289">
        <v>13837</v>
      </c>
      <c r="N14" s="289"/>
      <c r="O14" s="289"/>
      <c r="P14" s="289">
        <v>12000</v>
      </c>
      <c r="Q14" s="289"/>
      <c r="R14" s="289"/>
      <c r="S14" s="289"/>
      <c r="T14" s="289"/>
      <c r="U14" s="289"/>
      <c r="V14" s="289"/>
      <c r="W14" s="289">
        <v>895</v>
      </c>
      <c r="X14" s="289"/>
      <c r="Y14" s="289"/>
      <c r="Z14" s="289">
        <v>1650</v>
      </c>
    </row>
    <row r="15" spans="1:27" s="265" customFormat="1" ht="15.95" customHeight="1">
      <c r="A15" s="328" t="s">
        <v>1445</v>
      </c>
      <c r="B15" s="289">
        <v>1313865</v>
      </c>
      <c r="C15" s="289">
        <v>195291</v>
      </c>
      <c r="D15" s="289">
        <v>0</v>
      </c>
      <c r="E15" s="289">
        <v>386</v>
      </c>
      <c r="F15" s="289">
        <v>103774</v>
      </c>
      <c r="G15" s="289">
        <v>295896</v>
      </c>
      <c r="H15" s="289">
        <v>18966</v>
      </c>
      <c r="I15" s="289">
        <v>11571</v>
      </c>
      <c r="J15" s="289">
        <v>283595</v>
      </c>
      <c r="K15" s="289">
        <v>39452</v>
      </c>
      <c r="L15" s="289">
        <v>9315</v>
      </c>
      <c r="M15" s="289">
        <v>207542</v>
      </c>
      <c r="N15" s="289">
        <v>75602</v>
      </c>
      <c r="O15" s="289">
        <v>1588</v>
      </c>
      <c r="P15" s="289">
        <v>60</v>
      </c>
      <c r="Q15" s="289">
        <v>332</v>
      </c>
      <c r="R15" s="289">
        <v>0</v>
      </c>
      <c r="S15" s="289">
        <v>0</v>
      </c>
      <c r="T15" s="289">
        <v>2063</v>
      </c>
      <c r="U15" s="289">
        <v>0</v>
      </c>
      <c r="V15" s="289">
        <v>243</v>
      </c>
      <c r="W15" s="289">
        <v>4029</v>
      </c>
      <c r="X15" s="289">
        <v>12432</v>
      </c>
      <c r="Y15" s="289">
        <v>1500</v>
      </c>
      <c r="Z15" s="289">
        <v>50228</v>
      </c>
    </row>
    <row r="16" spans="1:27" s="265" customFormat="1" ht="15.95" customHeight="1">
      <c r="A16" s="330" t="s">
        <v>1493</v>
      </c>
      <c r="B16" s="289">
        <v>108822</v>
      </c>
      <c r="C16" s="289">
        <v>20617</v>
      </c>
      <c r="D16" s="289"/>
      <c r="E16" s="289"/>
      <c r="F16" s="289">
        <v>8571</v>
      </c>
      <c r="G16" s="289">
        <v>15861</v>
      </c>
      <c r="H16" s="289">
        <v>927</v>
      </c>
      <c r="I16" s="289">
        <v>4879</v>
      </c>
      <c r="J16" s="289">
        <v>24438</v>
      </c>
      <c r="K16" s="289">
        <v>4365</v>
      </c>
      <c r="L16" s="289">
        <v>301</v>
      </c>
      <c r="M16" s="289">
        <v>2806</v>
      </c>
      <c r="N16" s="289">
        <v>8535</v>
      </c>
      <c r="O16" s="289">
        <v>600</v>
      </c>
      <c r="P16" s="289"/>
      <c r="Q16" s="289">
        <v>86</v>
      </c>
      <c r="R16" s="289"/>
      <c r="S16" s="289"/>
      <c r="T16" s="289">
        <v>1425</v>
      </c>
      <c r="U16" s="289"/>
      <c r="V16" s="289"/>
      <c r="W16" s="289">
        <v>505</v>
      </c>
      <c r="X16" s="289"/>
      <c r="Y16" s="289"/>
      <c r="Z16" s="289">
        <v>14906</v>
      </c>
    </row>
    <row r="17" spans="1:26" s="265" customFormat="1" ht="15.95" customHeight="1">
      <c r="A17" s="331" t="s">
        <v>1494</v>
      </c>
      <c r="B17" s="289">
        <v>226183</v>
      </c>
      <c r="C17" s="289">
        <v>32161</v>
      </c>
      <c r="D17" s="289"/>
      <c r="E17" s="289">
        <v>120</v>
      </c>
      <c r="F17" s="289">
        <v>14405</v>
      </c>
      <c r="G17" s="289">
        <v>67587</v>
      </c>
      <c r="H17" s="289">
        <v>3152</v>
      </c>
      <c r="I17" s="289">
        <v>639</v>
      </c>
      <c r="J17" s="289">
        <v>66433</v>
      </c>
      <c r="K17" s="289">
        <v>7945</v>
      </c>
      <c r="L17" s="289">
        <v>486</v>
      </c>
      <c r="M17" s="289">
        <v>12674</v>
      </c>
      <c r="N17" s="289">
        <v>2881</v>
      </c>
      <c r="O17" s="289"/>
      <c r="P17" s="289"/>
      <c r="Q17" s="289"/>
      <c r="R17" s="289"/>
      <c r="S17" s="289"/>
      <c r="T17" s="289"/>
      <c r="U17" s="289"/>
      <c r="V17" s="289"/>
      <c r="W17" s="289">
        <v>577</v>
      </c>
      <c r="X17" s="289">
        <v>4500</v>
      </c>
      <c r="Y17" s="289">
        <v>1500</v>
      </c>
      <c r="Z17" s="289">
        <v>11123</v>
      </c>
    </row>
    <row r="18" spans="1:26" s="265" customFormat="1" ht="15.95" customHeight="1">
      <c r="A18" s="331" t="s">
        <v>1495</v>
      </c>
      <c r="B18" s="289">
        <v>232576</v>
      </c>
      <c r="C18" s="289">
        <v>49437</v>
      </c>
      <c r="D18" s="289"/>
      <c r="E18" s="289"/>
      <c r="F18" s="289">
        <v>7727</v>
      </c>
      <c r="G18" s="289">
        <v>92460</v>
      </c>
      <c r="H18" s="289">
        <v>2739</v>
      </c>
      <c r="I18" s="289">
        <v>696</v>
      </c>
      <c r="J18" s="289">
        <v>50206</v>
      </c>
      <c r="K18" s="289">
        <v>6923</v>
      </c>
      <c r="L18" s="289">
        <v>494</v>
      </c>
      <c r="M18" s="289">
        <v>11479</v>
      </c>
      <c r="N18" s="289">
        <v>2491</v>
      </c>
      <c r="O18" s="289"/>
      <c r="P18" s="289"/>
      <c r="Q18" s="289"/>
      <c r="R18" s="289"/>
      <c r="S18" s="289"/>
      <c r="T18" s="289"/>
      <c r="U18" s="289"/>
      <c r="V18" s="289"/>
      <c r="W18" s="289">
        <v>424</v>
      </c>
      <c r="X18" s="289">
        <v>5000</v>
      </c>
      <c r="Y18" s="289"/>
      <c r="Z18" s="289">
        <v>2500</v>
      </c>
    </row>
    <row r="19" spans="1:26" s="265" customFormat="1" ht="15.95" customHeight="1">
      <c r="A19" s="331" t="s">
        <v>1497</v>
      </c>
      <c r="B19" s="289">
        <v>244300</v>
      </c>
      <c r="C19" s="289">
        <v>24340</v>
      </c>
      <c r="D19" s="289"/>
      <c r="E19" s="289">
        <v>60</v>
      </c>
      <c r="F19" s="289">
        <v>24598</v>
      </c>
      <c r="G19" s="289">
        <v>45720</v>
      </c>
      <c r="H19" s="289">
        <v>4240</v>
      </c>
      <c r="I19" s="289">
        <v>2110</v>
      </c>
      <c r="J19" s="289">
        <v>63590</v>
      </c>
      <c r="K19" s="289">
        <v>5680</v>
      </c>
      <c r="L19" s="289">
        <v>1840</v>
      </c>
      <c r="M19" s="289">
        <v>56210</v>
      </c>
      <c r="N19" s="289">
        <v>3890</v>
      </c>
      <c r="O19" s="289"/>
      <c r="P19" s="289">
        <v>60</v>
      </c>
      <c r="Q19" s="289"/>
      <c r="R19" s="289"/>
      <c r="S19" s="289"/>
      <c r="T19" s="289"/>
      <c r="U19" s="289"/>
      <c r="V19" s="289"/>
      <c r="W19" s="289">
        <v>1030</v>
      </c>
      <c r="X19" s="289">
        <v>2932</v>
      </c>
      <c r="Y19" s="289"/>
      <c r="Z19" s="289">
        <v>8000</v>
      </c>
    </row>
    <row r="20" spans="1:26" s="265" customFormat="1" ht="15.95" customHeight="1">
      <c r="A20" s="331" t="s">
        <v>1499</v>
      </c>
      <c r="B20" s="289">
        <v>52000</v>
      </c>
      <c r="C20" s="289">
        <v>15281</v>
      </c>
      <c r="D20" s="289"/>
      <c r="E20" s="289"/>
      <c r="F20" s="289">
        <v>10687</v>
      </c>
      <c r="G20" s="289">
        <v>7236</v>
      </c>
      <c r="H20" s="289">
        <v>89</v>
      </c>
      <c r="I20" s="289">
        <v>518</v>
      </c>
      <c r="J20" s="289">
        <v>5356</v>
      </c>
      <c r="K20" s="289">
        <v>1756</v>
      </c>
      <c r="L20" s="289">
        <v>93</v>
      </c>
      <c r="M20" s="289">
        <v>1051</v>
      </c>
      <c r="N20" s="289">
        <v>2799</v>
      </c>
      <c r="O20" s="289">
        <v>132</v>
      </c>
      <c r="P20" s="289"/>
      <c r="Q20" s="289">
        <v>40</v>
      </c>
      <c r="R20" s="289"/>
      <c r="S20" s="289"/>
      <c r="T20" s="289">
        <v>58</v>
      </c>
      <c r="U20" s="289"/>
      <c r="V20" s="289"/>
      <c r="W20" s="289">
        <v>239</v>
      </c>
      <c r="X20" s="289"/>
      <c r="Y20" s="289"/>
      <c r="Z20" s="289">
        <v>6665</v>
      </c>
    </row>
    <row r="21" spans="1:26" s="265" customFormat="1" ht="15.95" customHeight="1">
      <c r="A21" s="330" t="s">
        <v>1500</v>
      </c>
      <c r="B21" s="289">
        <v>449984</v>
      </c>
      <c r="C21" s="289">
        <v>53455</v>
      </c>
      <c r="D21" s="289">
        <v>0</v>
      </c>
      <c r="E21" s="289">
        <v>206</v>
      </c>
      <c r="F21" s="289">
        <v>37786</v>
      </c>
      <c r="G21" s="289">
        <v>67032</v>
      </c>
      <c r="H21" s="289">
        <v>7819</v>
      </c>
      <c r="I21" s="289">
        <v>2729</v>
      </c>
      <c r="J21" s="289">
        <v>73572</v>
      </c>
      <c r="K21" s="289">
        <v>12783</v>
      </c>
      <c r="L21" s="289">
        <v>6101</v>
      </c>
      <c r="M21" s="289">
        <v>123322</v>
      </c>
      <c r="N21" s="289">
        <v>55006</v>
      </c>
      <c r="O21" s="289">
        <v>856</v>
      </c>
      <c r="P21" s="289">
        <v>0</v>
      </c>
      <c r="Q21" s="289">
        <v>206</v>
      </c>
      <c r="R21" s="289">
        <v>0</v>
      </c>
      <c r="S21" s="289">
        <v>0</v>
      </c>
      <c r="T21" s="289">
        <v>580</v>
      </c>
      <c r="U21" s="289">
        <v>0</v>
      </c>
      <c r="V21" s="289">
        <v>243</v>
      </c>
      <c r="W21" s="289">
        <v>1254</v>
      </c>
      <c r="X21" s="289"/>
      <c r="Y21" s="289"/>
      <c r="Z21" s="289">
        <v>7034</v>
      </c>
    </row>
    <row r="22" spans="1:26" s="267" customFormat="1" ht="20.100000000000001" customHeight="1">
      <c r="A22" s="118" t="s">
        <v>1567</v>
      </c>
      <c r="B22" s="266">
        <v>1243039</v>
      </c>
      <c r="C22" s="266">
        <v>173497</v>
      </c>
      <c r="D22" s="266">
        <v>0</v>
      </c>
      <c r="E22" s="266">
        <v>1706</v>
      </c>
      <c r="F22" s="266">
        <v>191193</v>
      </c>
      <c r="G22" s="266">
        <v>244259</v>
      </c>
      <c r="H22" s="266">
        <v>11822</v>
      </c>
      <c r="I22" s="266">
        <v>40900</v>
      </c>
      <c r="J22" s="266">
        <v>78977</v>
      </c>
      <c r="K22" s="266">
        <v>98021</v>
      </c>
      <c r="L22" s="266">
        <v>24724</v>
      </c>
      <c r="M22" s="266">
        <v>171344</v>
      </c>
      <c r="N22" s="266">
        <v>24531</v>
      </c>
      <c r="O22" s="266">
        <v>39882</v>
      </c>
      <c r="P22" s="266">
        <v>24774</v>
      </c>
      <c r="Q22" s="266">
        <v>300</v>
      </c>
      <c r="R22" s="266">
        <v>10203</v>
      </c>
      <c r="S22" s="266">
        <v>0</v>
      </c>
      <c r="T22" s="266">
        <v>5946</v>
      </c>
      <c r="U22" s="266">
        <v>7655</v>
      </c>
      <c r="V22" s="266">
        <v>1819</v>
      </c>
      <c r="W22" s="266">
        <v>12410</v>
      </c>
      <c r="X22" s="266">
        <v>56075</v>
      </c>
      <c r="Y22" s="266">
        <v>0</v>
      </c>
      <c r="Z22" s="266">
        <v>23001</v>
      </c>
    </row>
    <row r="23" spans="1:26" s="269" customFormat="1" ht="20.100000000000001" customHeight="1">
      <c r="A23" s="123" t="s">
        <v>1605</v>
      </c>
      <c r="B23" s="268">
        <v>546914</v>
      </c>
      <c r="C23" s="268">
        <v>65000</v>
      </c>
      <c r="D23" s="268"/>
      <c r="E23" s="268">
        <v>1500</v>
      </c>
      <c r="F23" s="268">
        <v>51000</v>
      </c>
      <c r="G23" s="268">
        <v>98000</v>
      </c>
      <c r="H23" s="268">
        <v>9000</v>
      </c>
      <c r="I23" s="268">
        <v>28000</v>
      </c>
      <c r="J23" s="268">
        <v>33000</v>
      </c>
      <c r="K23" s="268">
        <v>47800</v>
      </c>
      <c r="L23" s="268">
        <v>12600</v>
      </c>
      <c r="M23" s="268">
        <v>49614</v>
      </c>
      <c r="N23" s="268">
        <v>9100</v>
      </c>
      <c r="O23" s="268">
        <v>37000</v>
      </c>
      <c r="P23" s="268">
        <v>19100</v>
      </c>
      <c r="Q23" s="268">
        <v>300</v>
      </c>
      <c r="R23" s="268">
        <v>10200</v>
      </c>
      <c r="S23" s="268"/>
      <c r="T23" s="268">
        <v>4900</v>
      </c>
      <c r="U23" s="268">
        <v>2500</v>
      </c>
      <c r="V23" s="268">
        <v>1700</v>
      </c>
      <c r="W23" s="268">
        <v>5600</v>
      </c>
      <c r="X23" s="268">
        <v>46000</v>
      </c>
      <c r="Y23" s="268"/>
      <c r="Z23" s="268">
        <v>15000</v>
      </c>
    </row>
    <row r="24" spans="1:26" s="270" customFormat="1" ht="20.100000000000001" customHeight="1">
      <c r="A24" s="123" t="s">
        <v>1606</v>
      </c>
      <c r="B24" s="268">
        <v>696125</v>
      </c>
      <c r="C24" s="268">
        <v>108497</v>
      </c>
      <c r="D24" s="268">
        <v>0</v>
      </c>
      <c r="E24" s="268">
        <v>206</v>
      </c>
      <c r="F24" s="268">
        <v>140193</v>
      </c>
      <c r="G24" s="268">
        <v>146259</v>
      </c>
      <c r="H24" s="268">
        <v>2822</v>
      </c>
      <c r="I24" s="268">
        <v>12900</v>
      </c>
      <c r="J24" s="268">
        <v>45977</v>
      </c>
      <c r="K24" s="268">
        <v>50221</v>
      </c>
      <c r="L24" s="268">
        <v>12124</v>
      </c>
      <c r="M24" s="268">
        <v>121730</v>
      </c>
      <c r="N24" s="268">
        <v>15431</v>
      </c>
      <c r="O24" s="268">
        <v>2882</v>
      </c>
      <c r="P24" s="268">
        <v>5674</v>
      </c>
      <c r="Q24" s="268">
        <v>0</v>
      </c>
      <c r="R24" s="268">
        <v>3</v>
      </c>
      <c r="S24" s="268">
        <v>0</v>
      </c>
      <c r="T24" s="268">
        <v>1046</v>
      </c>
      <c r="U24" s="268">
        <v>5155</v>
      </c>
      <c r="V24" s="268">
        <v>119</v>
      </c>
      <c r="W24" s="268">
        <v>6810</v>
      </c>
      <c r="X24" s="268">
        <v>10075</v>
      </c>
      <c r="Y24" s="268">
        <v>0</v>
      </c>
      <c r="Z24" s="268">
        <v>8001</v>
      </c>
    </row>
    <row r="25" spans="1:26" s="270" customFormat="1" ht="20.100000000000001" customHeight="1">
      <c r="A25" s="123" t="s">
        <v>1607</v>
      </c>
      <c r="B25" s="268">
        <v>320513</v>
      </c>
      <c r="C25" s="268">
        <v>35000</v>
      </c>
      <c r="D25" s="268"/>
      <c r="E25" s="268"/>
      <c r="F25" s="268">
        <v>63000</v>
      </c>
      <c r="G25" s="268">
        <v>67500</v>
      </c>
      <c r="H25" s="268">
        <v>2000</v>
      </c>
      <c r="I25" s="268">
        <v>1400</v>
      </c>
      <c r="J25" s="268">
        <v>18000</v>
      </c>
      <c r="K25" s="268">
        <v>29000</v>
      </c>
      <c r="L25" s="268">
        <v>1640</v>
      </c>
      <c r="M25" s="268">
        <v>76473</v>
      </c>
      <c r="N25" s="268">
        <v>10000</v>
      </c>
      <c r="O25" s="268"/>
      <c r="P25" s="268">
        <v>100</v>
      </c>
      <c r="Q25" s="268"/>
      <c r="R25" s="268"/>
      <c r="S25" s="268"/>
      <c r="T25" s="268">
        <v>250</v>
      </c>
      <c r="U25" s="268">
        <v>2000</v>
      </c>
      <c r="V25" s="268"/>
      <c r="W25" s="268">
        <v>3600</v>
      </c>
      <c r="X25" s="268">
        <v>5650</v>
      </c>
      <c r="Y25" s="268"/>
      <c r="Z25" s="268">
        <v>4900</v>
      </c>
    </row>
    <row r="26" spans="1:26" s="270" customFormat="1" ht="20.100000000000001" customHeight="1">
      <c r="A26" s="123" t="s">
        <v>1568</v>
      </c>
      <c r="B26" s="268">
        <v>162836</v>
      </c>
      <c r="C26" s="268">
        <v>37714</v>
      </c>
      <c r="D26" s="268"/>
      <c r="E26" s="268">
        <v>129</v>
      </c>
      <c r="F26" s="268">
        <v>29428</v>
      </c>
      <c r="G26" s="268">
        <v>36926</v>
      </c>
      <c r="H26" s="268">
        <v>285</v>
      </c>
      <c r="I26" s="268">
        <v>2566</v>
      </c>
      <c r="J26" s="268">
        <v>13694</v>
      </c>
      <c r="K26" s="268">
        <v>9226</v>
      </c>
      <c r="L26" s="268">
        <v>5033</v>
      </c>
      <c r="M26" s="268">
        <v>18844</v>
      </c>
      <c r="N26" s="268">
        <v>877</v>
      </c>
      <c r="O26" s="268">
        <v>2706</v>
      </c>
      <c r="P26" s="268"/>
      <c r="Q26" s="268"/>
      <c r="R26" s="268"/>
      <c r="S26" s="268"/>
      <c r="T26" s="268">
        <v>232</v>
      </c>
      <c r="U26" s="268">
        <v>104</v>
      </c>
      <c r="V26" s="268">
        <v>119</v>
      </c>
      <c r="W26" s="268">
        <v>1446</v>
      </c>
      <c r="X26" s="268">
        <v>2007</v>
      </c>
      <c r="Y26" s="268"/>
      <c r="Z26" s="268">
        <v>1500</v>
      </c>
    </row>
    <row r="27" spans="1:26" s="270" customFormat="1" ht="20.100000000000001" customHeight="1">
      <c r="A27" s="123" t="s">
        <v>1608</v>
      </c>
      <c r="B27" s="268">
        <v>145501</v>
      </c>
      <c r="C27" s="268">
        <v>19867</v>
      </c>
      <c r="D27" s="268"/>
      <c r="E27" s="268"/>
      <c r="F27" s="268">
        <v>34658</v>
      </c>
      <c r="G27" s="268">
        <v>38789</v>
      </c>
      <c r="H27" s="268">
        <v>340</v>
      </c>
      <c r="I27" s="268">
        <v>1413</v>
      </c>
      <c r="J27" s="268">
        <v>9447</v>
      </c>
      <c r="K27" s="268">
        <v>9536</v>
      </c>
      <c r="L27" s="268">
        <v>1500</v>
      </c>
      <c r="M27" s="268">
        <v>18071</v>
      </c>
      <c r="N27" s="268">
        <v>3255</v>
      </c>
      <c r="O27" s="268"/>
      <c r="P27" s="268">
        <v>1129</v>
      </c>
      <c r="Q27" s="268"/>
      <c r="R27" s="268"/>
      <c r="S27" s="268"/>
      <c r="T27" s="268">
        <v>500</v>
      </c>
      <c r="U27" s="268">
        <v>3027</v>
      </c>
      <c r="V27" s="268"/>
      <c r="W27" s="268">
        <v>1028</v>
      </c>
      <c r="X27" s="268">
        <v>1340</v>
      </c>
      <c r="Y27" s="268"/>
      <c r="Z27" s="268">
        <v>1601</v>
      </c>
    </row>
    <row r="28" spans="1:26" s="270" customFormat="1" ht="20.100000000000001" customHeight="1">
      <c r="A28" s="123" t="s">
        <v>1609</v>
      </c>
      <c r="B28" s="268">
        <v>67275</v>
      </c>
      <c r="C28" s="268">
        <v>15916</v>
      </c>
      <c r="D28" s="268"/>
      <c r="E28" s="268">
        <v>77</v>
      </c>
      <c r="F28" s="268">
        <v>13107</v>
      </c>
      <c r="G28" s="268">
        <v>3044</v>
      </c>
      <c r="H28" s="268">
        <v>197</v>
      </c>
      <c r="I28" s="268">
        <v>7521</v>
      </c>
      <c r="J28" s="268">
        <v>4836</v>
      </c>
      <c r="K28" s="268">
        <v>2459</v>
      </c>
      <c r="L28" s="268">
        <v>3951</v>
      </c>
      <c r="M28" s="268">
        <v>8342</v>
      </c>
      <c r="N28" s="268">
        <v>1299</v>
      </c>
      <c r="O28" s="268">
        <v>176</v>
      </c>
      <c r="P28" s="268">
        <v>4445</v>
      </c>
      <c r="Q28" s="268"/>
      <c r="R28" s="268">
        <v>3</v>
      </c>
      <c r="S28" s="268"/>
      <c r="T28" s="268">
        <v>64</v>
      </c>
      <c r="U28" s="268">
        <v>24</v>
      </c>
      <c r="V28" s="268"/>
      <c r="W28" s="268">
        <v>736</v>
      </c>
      <c r="X28" s="268">
        <v>1078</v>
      </c>
      <c r="Y28" s="268"/>
      <c r="Z28" s="268"/>
    </row>
    <row r="29" spans="1:26" s="269" customFormat="1" ht="20.100000000000001" customHeight="1">
      <c r="A29" s="118" t="s">
        <v>1610</v>
      </c>
      <c r="B29" s="266">
        <v>2869799</v>
      </c>
      <c r="C29" s="266">
        <v>250040</v>
      </c>
      <c r="D29" s="266">
        <v>0</v>
      </c>
      <c r="E29" s="266">
        <v>1410</v>
      </c>
      <c r="F29" s="266">
        <v>297067</v>
      </c>
      <c r="G29" s="266">
        <v>640605</v>
      </c>
      <c r="H29" s="266">
        <v>14367</v>
      </c>
      <c r="I29" s="266">
        <v>51832</v>
      </c>
      <c r="J29" s="266">
        <v>329918</v>
      </c>
      <c r="K29" s="266">
        <v>295321</v>
      </c>
      <c r="L29" s="266">
        <v>28035</v>
      </c>
      <c r="M29" s="266">
        <v>245526</v>
      </c>
      <c r="N29" s="266">
        <v>298115</v>
      </c>
      <c r="O29" s="266">
        <v>121523</v>
      </c>
      <c r="P29" s="266">
        <v>66107</v>
      </c>
      <c r="Q29" s="266">
        <v>20068</v>
      </c>
      <c r="R29" s="266">
        <v>0</v>
      </c>
      <c r="S29" s="266">
        <v>0</v>
      </c>
      <c r="T29" s="266">
        <v>8383</v>
      </c>
      <c r="U29" s="266">
        <v>94864</v>
      </c>
      <c r="V29" s="266">
        <v>1895</v>
      </c>
      <c r="W29" s="266">
        <v>5157</v>
      </c>
      <c r="X29" s="266">
        <v>59815</v>
      </c>
      <c r="Y29" s="266">
        <v>193</v>
      </c>
      <c r="Z29" s="266">
        <v>39558</v>
      </c>
    </row>
    <row r="30" spans="1:26" s="270" customFormat="1" ht="20.100000000000001" customHeight="1">
      <c r="A30" s="115" t="s">
        <v>1569</v>
      </c>
      <c r="B30" s="268">
        <v>281978</v>
      </c>
      <c r="C30" s="268">
        <v>40840</v>
      </c>
      <c r="D30" s="268">
        <v>0</v>
      </c>
      <c r="E30" s="268">
        <v>1402</v>
      </c>
      <c r="F30" s="268">
        <v>24198</v>
      </c>
      <c r="G30" s="268">
        <v>27319</v>
      </c>
      <c r="H30" s="268">
        <v>2096</v>
      </c>
      <c r="I30" s="268">
        <v>16249</v>
      </c>
      <c r="J30" s="268">
        <v>63306</v>
      </c>
      <c r="K30" s="268">
        <v>39595</v>
      </c>
      <c r="L30" s="268">
        <v>1988</v>
      </c>
      <c r="M30" s="268">
        <v>850</v>
      </c>
      <c r="N30" s="268">
        <v>17114</v>
      </c>
      <c r="O30" s="268">
        <v>27228</v>
      </c>
      <c r="P30" s="268">
        <v>313</v>
      </c>
      <c r="Q30" s="268">
        <v>855</v>
      </c>
      <c r="R30" s="268">
        <v>0</v>
      </c>
      <c r="S30" s="268">
        <v>0</v>
      </c>
      <c r="T30" s="268">
        <v>1210</v>
      </c>
      <c r="U30" s="268">
        <v>8311</v>
      </c>
      <c r="V30" s="268">
        <v>301</v>
      </c>
      <c r="W30" s="268">
        <v>1896</v>
      </c>
      <c r="X30" s="268">
        <v>3614</v>
      </c>
      <c r="Y30" s="268"/>
      <c r="Z30" s="268">
        <v>3293</v>
      </c>
    </row>
    <row r="31" spans="1:26" s="270" customFormat="1" ht="20.100000000000001" customHeight="1">
      <c r="A31" s="115" t="s">
        <v>1611</v>
      </c>
      <c r="B31" s="268">
        <v>2812</v>
      </c>
      <c r="C31" s="268">
        <v>1296</v>
      </c>
      <c r="D31" s="268"/>
      <c r="E31" s="268"/>
      <c r="F31" s="268"/>
      <c r="G31" s="268"/>
      <c r="H31" s="268"/>
      <c r="I31" s="268">
        <v>62</v>
      </c>
      <c r="J31" s="268">
        <v>49</v>
      </c>
      <c r="K31" s="268">
        <v>25</v>
      </c>
      <c r="L31" s="268"/>
      <c r="M31" s="268"/>
      <c r="N31" s="268"/>
      <c r="O31" s="268">
        <v>1123</v>
      </c>
      <c r="P31" s="268"/>
      <c r="Q31" s="268"/>
      <c r="R31" s="268"/>
      <c r="S31" s="268"/>
      <c r="T31" s="268">
        <v>69</v>
      </c>
      <c r="U31" s="268">
        <v>30</v>
      </c>
      <c r="V31" s="268"/>
      <c r="W31" s="268"/>
      <c r="X31" s="268">
        <v>130</v>
      </c>
      <c r="Y31" s="268"/>
      <c r="Z31" s="268">
        <v>28</v>
      </c>
    </row>
    <row r="32" spans="1:26" s="270" customFormat="1" ht="20.100000000000001" customHeight="1">
      <c r="A32" s="115" t="s">
        <v>1597</v>
      </c>
      <c r="B32" s="268">
        <v>2585009</v>
      </c>
      <c r="C32" s="268">
        <v>207904</v>
      </c>
      <c r="D32" s="268">
        <v>0</v>
      </c>
      <c r="E32" s="268">
        <v>8</v>
      </c>
      <c r="F32" s="268">
        <v>272869</v>
      </c>
      <c r="G32" s="268">
        <v>613286</v>
      </c>
      <c r="H32" s="268">
        <v>12271</v>
      </c>
      <c r="I32" s="268">
        <v>35521</v>
      </c>
      <c r="J32" s="268">
        <v>266563</v>
      </c>
      <c r="K32" s="268">
        <v>255701</v>
      </c>
      <c r="L32" s="268">
        <v>26047</v>
      </c>
      <c r="M32" s="268">
        <v>244676</v>
      </c>
      <c r="N32" s="268">
        <v>281001</v>
      </c>
      <c r="O32" s="268">
        <v>93172</v>
      </c>
      <c r="P32" s="268">
        <v>65794</v>
      </c>
      <c r="Q32" s="268">
        <v>19213</v>
      </c>
      <c r="R32" s="268">
        <v>0</v>
      </c>
      <c r="S32" s="268">
        <v>0</v>
      </c>
      <c r="T32" s="268">
        <v>7104</v>
      </c>
      <c r="U32" s="268">
        <v>86523</v>
      </c>
      <c r="V32" s="268">
        <v>1594</v>
      </c>
      <c r="W32" s="268">
        <v>3261</v>
      </c>
      <c r="X32" s="268">
        <v>56071</v>
      </c>
      <c r="Y32" s="268">
        <v>193</v>
      </c>
      <c r="Z32" s="268">
        <v>36237</v>
      </c>
    </row>
    <row r="33" spans="1:26" s="270" customFormat="1" ht="20.100000000000001" customHeight="1">
      <c r="A33" s="124" t="s">
        <v>1612</v>
      </c>
      <c r="B33" s="268">
        <v>410647</v>
      </c>
      <c r="C33" s="268">
        <v>44096</v>
      </c>
      <c r="D33" s="268">
        <v>0</v>
      </c>
      <c r="E33" s="268">
        <v>0</v>
      </c>
      <c r="F33" s="268">
        <v>69212</v>
      </c>
      <c r="G33" s="268">
        <v>130070</v>
      </c>
      <c r="H33" s="268">
        <v>5136</v>
      </c>
      <c r="I33" s="268">
        <v>3139</v>
      </c>
      <c r="J33" s="268">
        <v>38815</v>
      </c>
      <c r="K33" s="268">
        <v>45293</v>
      </c>
      <c r="L33" s="268">
        <v>1213</v>
      </c>
      <c r="M33" s="268">
        <v>22832</v>
      </c>
      <c r="N33" s="268">
        <v>14818</v>
      </c>
      <c r="O33" s="268">
        <v>3582</v>
      </c>
      <c r="P33" s="268">
        <v>1634</v>
      </c>
      <c r="Q33" s="268">
        <v>1456</v>
      </c>
      <c r="R33" s="268">
        <v>0</v>
      </c>
      <c r="S33" s="268">
        <v>0</v>
      </c>
      <c r="T33" s="268">
        <v>1414</v>
      </c>
      <c r="U33" s="268">
        <v>11590</v>
      </c>
      <c r="V33" s="268">
        <v>120</v>
      </c>
      <c r="W33" s="268">
        <v>370</v>
      </c>
      <c r="X33" s="268">
        <v>10617</v>
      </c>
      <c r="Y33" s="268">
        <v>50</v>
      </c>
      <c r="Z33" s="268">
        <v>5190</v>
      </c>
    </row>
    <row r="34" spans="1:26" s="270" customFormat="1" ht="20.100000000000001" customHeight="1">
      <c r="A34" s="124" t="s">
        <v>1613</v>
      </c>
      <c r="B34" s="268">
        <v>220240</v>
      </c>
      <c r="C34" s="268">
        <v>15930</v>
      </c>
      <c r="D34" s="268">
        <v>0</v>
      </c>
      <c r="E34" s="268">
        <v>0</v>
      </c>
      <c r="F34" s="268">
        <v>19739</v>
      </c>
      <c r="G34" s="268">
        <v>34752</v>
      </c>
      <c r="H34" s="268">
        <v>181</v>
      </c>
      <c r="I34" s="268">
        <v>2221</v>
      </c>
      <c r="J34" s="268">
        <v>17792</v>
      </c>
      <c r="K34" s="268">
        <v>8545</v>
      </c>
      <c r="L34" s="268">
        <v>1474</v>
      </c>
      <c r="M34" s="268">
        <v>18357</v>
      </c>
      <c r="N34" s="268">
        <v>5174</v>
      </c>
      <c r="O34" s="268">
        <v>4523</v>
      </c>
      <c r="P34" s="268">
        <v>61555</v>
      </c>
      <c r="Q34" s="268">
        <v>401</v>
      </c>
      <c r="R34" s="268">
        <v>0</v>
      </c>
      <c r="S34" s="268">
        <v>0</v>
      </c>
      <c r="T34" s="268">
        <v>949</v>
      </c>
      <c r="U34" s="268">
        <v>13759</v>
      </c>
      <c r="V34" s="268">
        <v>99</v>
      </c>
      <c r="W34" s="268">
        <v>536</v>
      </c>
      <c r="X34" s="268">
        <v>4733</v>
      </c>
      <c r="Y34" s="268">
        <v>0</v>
      </c>
      <c r="Z34" s="268">
        <v>9520</v>
      </c>
    </row>
    <row r="35" spans="1:26" s="270" customFormat="1" ht="20.100000000000001" customHeight="1">
      <c r="A35" s="124" t="s">
        <v>1570</v>
      </c>
      <c r="B35" s="268">
        <v>340626</v>
      </c>
      <c r="C35" s="268">
        <v>35048</v>
      </c>
      <c r="D35" s="268"/>
      <c r="E35" s="268"/>
      <c r="F35" s="268">
        <v>29622</v>
      </c>
      <c r="G35" s="268">
        <v>28658</v>
      </c>
      <c r="H35" s="268">
        <v>87</v>
      </c>
      <c r="I35" s="268">
        <v>4876</v>
      </c>
      <c r="J35" s="268">
        <v>7220</v>
      </c>
      <c r="K35" s="268">
        <v>9030</v>
      </c>
      <c r="L35" s="268">
        <v>3896</v>
      </c>
      <c r="M35" s="268">
        <v>177834</v>
      </c>
      <c r="N35" s="268">
        <v>14438</v>
      </c>
      <c r="O35" s="268">
        <v>9172</v>
      </c>
      <c r="P35" s="268">
        <v>1550</v>
      </c>
      <c r="Q35" s="268">
        <v>3627</v>
      </c>
      <c r="R35" s="268"/>
      <c r="S35" s="268"/>
      <c r="T35" s="268">
        <v>531</v>
      </c>
      <c r="U35" s="268">
        <v>4112</v>
      </c>
      <c r="V35" s="268"/>
      <c r="W35" s="268">
        <v>786</v>
      </c>
      <c r="X35" s="268">
        <v>2330</v>
      </c>
      <c r="Y35" s="268"/>
      <c r="Z35" s="268">
        <v>7809</v>
      </c>
    </row>
    <row r="36" spans="1:26" s="270" customFormat="1" ht="20.100000000000001" customHeight="1">
      <c r="A36" s="125" t="s">
        <v>1614</v>
      </c>
      <c r="B36" s="268">
        <v>270231</v>
      </c>
      <c r="C36" s="268">
        <v>14278</v>
      </c>
      <c r="D36" s="268">
        <v>0</v>
      </c>
      <c r="E36" s="268">
        <v>0</v>
      </c>
      <c r="F36" s="268">
        <v>19517</v>
      </c>
      <c r="G36" s="268">
        <v>75695</v>
      </c>
      <c r="H36" s="268">
        <v>92</v>
      </c>
      <c r="I36" s="268">
        <v>3701</v>
      </c>
      <c r="J36" s="268">
        <v>40352</v>
      </c>
      <c r="K36" s="268">
        <v>40772</v>
      </c>
      <c r="L36" s="268">
        <v>2299</v>
      </c>
      <c r="M36" s="268">
        <v>4726</v>
      </c>
      <c r="N36" s="268">
        <v>39712</v>
      </c>
      <c r="O36" s="268">
        <v>5258</v>
      </c>
      <c r="P36" s="268">
        <v>0</v>
      </c>
      <c r="Q36" s="268">
        <v>97</v>
      </c>
      <c r="R36" s="268">
        <v>0</v>
      </c>
      <c r="S36" s="268">
        <v>0</v>
      </c>
      <c r="T36" s="268">
        <v>654</v>
      </c>
      <c r="U36" s="268">
        <v>13517</v>
      </c>
      <c r="V36" s="268">
        <v>22</v>
      </c>
      <c r="W36" s="268">
        <v>287</v>
      </c>
      <c r="X36" s="268">
        <v>6691</v>
      </c>
      <c r="Y36" s="268">
        <v>26</v>
      </c>
      <c r="Z36" s="268">
        <v>2535</v>
      </c>
    </row>
    <row r="37" spans="1:26" s="270" customFormat="1" ht="20.100000000000001" customHeight="1">
      <c r="A37" s="125" t="s">
        <v>1571</v>
      </c>
      <c r="B37" s="268">
        <v>194368</v>
      </c>
      <c r="C37" s="268">
        <v>15817</v>
      </c>
      <c r="D37" s="268"/>
      <c r="E37" s="268"/>
      <c r="F37" s="268">
        <v>13020</v>
      </c>
      <c r="G37" s="268">
        <v>41172</v>
      </c>
      <c r="H37" s="268">
        <v>65</v>
      </c>
      <c r="I37" s="268">
        <v>2800</v>
      </c>
      <c r="J37" s="268">
        <v>26921</v>
      </c>
      <c r="K37" s="268">
        <v>23313</v>
      </c>
      <c r="L37" s="268">
        <v>361</v>
      </c>
      <c r="M37" s="268">
        <v>1606</v>
      </c>
      <c r="N37" s="268">
        <v>38091</v>
      </c>
      <c r="O37" s="268">
        <v>8011</v>
      </c>
      <c r="P37" s="268"/>
      <c r="Q37" s="268">
        <v>7468</v>
      </c>
      <c r="R37" s="268"/>
      <c r="S37" s="268"/>
      <c r="T37" s="268">
        <v>228</v>
      </c>
      <c r="U37" s="268">
        <v>7998</v>
      </c>
      <c r="V37" s="268">
        <v>24</v>
      </c>
      <c r="W37" s="268">
        <v>184</v>
      </c>
      <c r="X37" s="268">
        <v>5134</v>
      </c>
      <c r="Y37" s="268">
        <v>44</v>
      </c>
      <c r="Z37" s="268">
        <v>2111</v>
      </c>
    </row>
    <row r="38" spans="1:26" s="269" customFormat="1" ht="20.100000000000001" customHeight="1">
      <c r="A38" s="125" t="s">
        <v>1615</v>
      </c>
      <c r="B38" s="268">
        <v>223154</v>
      </c>
      <c r="C38" s="268">
        <v>20587</v>
      </c>
      <c r="D38" s="268"/>
      <c r="E38" s="268"/>
      <c r="F38" s="268">
        <v>21304</v>
      </c>
      <c r="G38" s="268">
        <v>65952</v>
      </c>
      <c r="H38" s="268">
        <v>2645</v>
      </c>
      <c r="I38" s="268">
        <v>1897</v>
      </c>
      <c r="J38" s="268">
        <v>25030</v>
      </c>
      <c r="K38" s="268">
        <v>28695</v>
      </c>
      <c r="L38" s="268">
        <v>2320</v>
      </c>
      <c r="M38" s="268">
        <v>4065</v>
      </c>
      <c r="N38" s="268">
        <v>30156</v>
      </c>
      <c r="O38" s="268">
        <v>6501</v>
      </c>
      <c r="P38" s="268">
        <v>1055</v>
      </c>
      <c r="Q38" s="268">
        <v>462</v>
      </c>
      <c r="R38" s="268"/>
      <c r="S38" s="268"/>
      <c r="T38" s="268">
        <v>335</v>
      </c>
      <c r="U38" s="268">
        <v>6549</v>
      </c>
      <c r="V38" s="268">
        <v>10</v>
      </c>
      <c r="W38" s="268">
        <v>160</v>
      </c>
      <c r="X38" s="268">
        <v>3751</v>
      </c>
      <c r="Y38" s="268"/>
      <c r="Z38" s="268">
        <v>1680</v>
      </c>
    </row>
    <row r="39" spans="1:26" s="270" customFormat="1" ht="20.100000000000001" customHeight="1">
      <c r="A39" s="126" t="s">
        <v>1616</v>
      </c>
      <c r="B39" s="268">
        <v>172321</v>
      </c>
      <c r="C39" s="268">
        <v>10143</v>
      </c>
      <c r="D39" s="268"/>
      <c r="E39" s="268"/>
      <c r="F39" s="268">
        <v>20850</v>
      </c>
      <c r="G39" s="268">
        <v>35380</v>
      </c>
      <c r="H39" s="268">
        <v>85</v>
      </c>
      <c r="I39" s="268">
        <v>2061</v>
      </c>
      <c r="J39" s="268">
        <v>20992</v>
      </c>
      <c r="K39" s="268">
        <v>17805</v>
      </c>
      <c r="L39" s="268">
        <v>722</v>
      </c>
      <c r="M39" s="268">
        <v>2564</v>
      </c>
      <c r="N39" s="268">
        <v>29362</v>
      </c>
      <c r="O39" s="268">
        <v>16381</v>
      </c>
      <c r="P39" s="268"/>
      <c r="Q39" s="268">
        <v>90</v>
      </c>
      <c r="R39" s="268"/>
      <c r="S39" s="268"/>
      <c r="T39" s="268">
        <v>597</v>
      </c>
      <c r="U39" s="268">
        <v>7713</v>
      </c>
      <c r="V39" s="268"/>
      <c r="W39" s="268">
        <v>157</v>
      </c>
      <c r="X39" s="268">
        <v>5696</v>
      </c>
      <c r="Y39" s="268"/>
      <c r="Z39" s="268">
        <v>1723</v>
      </c>
    </row>
    <row r="40" spans="1:26" s="270" customFormat="1" ht="20.100000000000001" customHeight="1">
      <c r="A40" s="126" t="s">
        <v>1617</v>
      </c>
      <c r="B40" s="268">
        <v>163752</v>
      </c>
      <c r="C40" s="268">
        <v>10312</v>
      </c>
      <c r="D40" s="268"/>
      <c r="E40" s="268"/>
      <c r="F40" s="268">
        <v>15555</v>
      </c>
      <c r="G40" s="268">
        <v>46784</v>
      </c>
      <c r="H40" s="268">
        <v>1678</v>
      </c>
      <c r="I40" s="268">
        <v>2414</v>
      </c>
      <c r="J40" s="268">
        <v>20296</v>
      </c>
      <c r="K40" s="268">
        <v>17956</v>
      </c>
      <c r="L40" s="268">
        <v>1204</v>
      </c>
      <c r="M40" s="268">
        <v>1972</v>
      </c>
      <c r="N40" s="268">
        <v>27218</v>
      </c>
      <c r="O40" s="268">
        <v>9961</v>
      </c>
      <c r="P40" s="268"/>
      <c r="Q40" s="268">
        <v>43</v>
      </c>
      <c r="R40" s="268"/>
      <c r="S40" s="268"/>
      <c r="T40" s="268">
        <v>819</v>
      </c>
      <c r="U40" s="268">
        <v>3328</v>
      </c>
      <c r="V40" s="268">
        <v>8</v>
      </c>
      <c r="W40" s="268">
        <v>181</v>
      </c>
      <c r="X40" s="268">
        <v>3990</v>
      </c>
      <c r="Y40" s="268">
        <v>33</v>
      </c>
      <c r="Z40" s="268"/>
    </row>
    <row r="41" spans="1:26" s="270" customFormat="1" ht="20.100000000000001" customHeight="1">
      <c r="A41" s="126" t="s">
        <v>1618</v>
      </c>
      <c r="B41" s="268">
        <v>232802</v>
      </c>
      <c r="C41" s="268">
        <v>16884</v>
      </c>
      <c r="D41" s="268">
        <v>0</v>
      </c>
      <c r="E41" s="268">
        <v>0</v>
      </c>
      <c r="F41" s="268">
        <v>22619</v>
      </c>
      <c r="G41" s="268">
        <v>74980</v>
      </c>
      <c r="H41" s="268">
        <v>124</v>
      </c>
      <c r="I41" s="268">
        <v>8790</v>
      </c>
      <c r="J41" s="268">
        <v>21007</v>
      </c>
      <c r="K41" s="268">
        <v>26201</v>
      </c>
      <c r="L41" s="268">
        <v>5527</v>
      </c>
      <c r="M41" s="268">
        <v>6241</v>
      </c>
      <c r="N41" s="268">
        <v>23102</v>
      </c>
      <c r="O41" s="268">
        <v>10106</v>
      </c>
      <c r="P41" s="268">
        <v>0</v>
      </c>
      <c r="Q41" s="268">
        <v>5369</v>
      </c>
      <c r="R41" s="268">
        <v>0</v>
      </c>
      <c r="S41" s="268">
        <v>0</v>
      </c>
      <c r="T41" s="268">
        <v>769</v>
      </c>
      <c r="U41" s="268">
        <v>3982</v>
      </c>
      <c r="V41" s="268">
        <v>0</v>
      </c>
      <c r="W41" s="268">
        <v>286</v>
      </c>
      <c r="X41" s="268">
        <v>4449</v>
      </c>
      <c r="Y41" s="268"/>
      <c r="Z41" s="268">
        <v>2366</v>
      </c>
    </row>
    <row r="42" spans="1:26" s="270" customFormat="1" ht="20.100000000000001" customHeight="1">
      <c r="A42" s="126" t="s">
        <v>1619</v>
      </c>
      <c r="B42" s="268">
        <v>175411</v>
      </c>
      <c r="C42" s="268">
        <v>11632</v>
      </c>
      <c r="D42" s="268"/>
      <c r="E42" s="268">
        <v>8</v>
      </c>
      <c r="F42" s="268">
        <v>16535</v>
      </c>
      <c r="G42" s="268">
        <v>41449</v>
      </c>
      <c r="H42" s="268">
        <v>133</v>
      </c>
      <c r="I42" s="268">
        <v>1778</v>
      </c>
      <c r="J42" s="268">
        <v>23246</v>
      </c>
      <c r="K42" s="268">
        <v>19270</v>
      </c>
      <c r="L42" s="268">
        <v>2465</v>
      </c>
      <c r="M42" s="268">
        <v>3381</v>
      </c>
      <c r="N42" s="268">
        <v>35193</v>
      </c>
      <c r="O42" s="268">
        <v>6724</v>
      </c>
      <c r="P42" s="268"/>
      <c r="Q42" s="268">
        <v>182</v>
      </c>
      <c r="R42" s="268"/>
      <c r="S42" s="268"/>
      <c r="T42" s="268">
        <v>331</v>
      </c>
      <c r="U42" s="268">
        <v>6377</v>
      </c>
      <c r="V42" s="268"/>
      <c r="W42" s="268">
        <v>248</v>
      </c>
      <c r="X42" s="268">
        <v>4836</v>
      </c>
      <c r="Y42" s="268">
        <v>20</v>
      </c>
      <c r="Z42" s="268">
        <v>1603</v>
      </c>
    </row>
    <row r="43" spans="1:26" s="270" customFormat="1" ht="20.100000000000001" customHeight="1">
      <c r="A43" s="126" t="s">
        <v>1572</v>
      </c>
      <c r="B43" s="268">
        <v>181457</v>
      </c>
      <c r="C43" s="268">
        <v>13177</v>
      </c>
      <c r="D43" s="268"/>
      <c r="E43" s="268"/>
      <c r="F43" s="268">
        <v>24896</v>
      </c>
      <c r="G43" s="268">
        <v>38394</v>
      </c>
      <c r="H43" s="268">
        <v>2045</v>
      </c>
      <c r="I43" s="268">
        <v>1844</v>
      </c>
      <c r="J43" s="268">
        <v>24892</v>
      </c>
      <c r="K43" s="268">
        <v>18821</v>
      </c>
      <c r="L43" s="268">
        <v>4566</v>
      </c>
      <c r="M43" s="268">
        <v>1098</v>
      </c>
      <c r="N43" s="268">
        <v>23737</v>
      </c>
      <c r="O43" s="268">
        <v>12953</v>
      </c>
      <c r="P43" s="268"/>
      <c r="Q43" s="268">
        <v>18</v>
      </c>
      <c r="R43" s="268"/>
      <c r="S43" s="268"/>
      <c r="T43" s="268">
        <v>477</v>
      </c>
      <c r="U43" s="268">
        <v>7598</v>
      </c>
      <c r="V43" s="268">
        <v>1311</v>
      </c>
      <c r="W43" s="268">
        <v>66</v>
      </c>
      <c r="X43" s="268">
        <v>3844</v>
      </c>
      <c r="Y43" s="268">
        <v>20</v>
      </c>
      <c r="Z43" s="268">
        <v>1700</v>
      </c>
    </row>
    <row r="44" spans="1:26" s="271" customFormat="1" ht="20.100000000000001" customHeight="1">
      <c r="A44" s="118" t="s">
        <v>1620</v>
      </c>
      <c r="B44" s="266">
        <v>1636724</v>
      </c>
      <c r="C44" s="266">
        <v>165959</v>
      </c>
      <c r="D44" s="266">
        <v>0</v>
      </c>
      <c r="E44" s="266">
        <v>3481</v>
      </c>
      <c r="F44" s="266">
        <v>125557</v>
      </c>
      <c r="G44" s="266">
        <v>249291</v>
      </c>
      <c r="H44" s="266">
        <v>9527</v>
      </c>
      <c r="I44" s="266">
        <v>22851</v>
      </c>
      <c r="J44" s="266">
        <v>169829</v>
      </c>
      <c r="K44" s="266">
        <v>141897</v>
      </c>
      <c r="L44" s="266">
        <v>10893</v>
      </c>
      <c r="M44" s="266">
        <v>58986</v>
      </c>
      <c r="N44" s="266">
        <v>384546</v>
      </c>
      <c r="O44" s="266">
        <v>101596</v>
      </c>
      <c r="P44" s="266">
        <v>15227</v>
      </c>
      <c r="Q44" s="266">
        <v>5765</v>
      </c>
      <c r="R44" s="266">
        <v>53</v>
      </c>
      <c r="S44" s="266">
        <v>0</v>
      </c>
      <c r="T44" s="266">
        <v>9409</v>
      </c>
      <c r="U44" s="266">
        <v>59771</v>
      </c>
      <c r="V44" s="266">
        <v>106</v>
      </c>
      <c r="W44" s="266">
        <v>6568</v>
      </c>
      <c r="X44" s="266">
        <v>44519</v>
      </c>
      <c r="Y44" s="266">
        <v>145</v>
      </c>
      <c r="Z44" s="266">
        <v>50748</v>
      </c>
    </row>
    <row r="45" spans="1:26" s="270" customFormat="1" ht="20.100000000000001" customHeight="1">
      <c r="A45" s="115" t="s">
        <v>1621</v>
      </c>
      <c r="B45" s="268">
        <v>220508</v>
      </c>
      <c r="C45" s="268">
        <v>23482</v>
      </c>
      <c r="D45" s="268">
        <v>0</v>
      </c>
      <c r="E45" s="268">
        <v>1150</v>
      </c>
      <c r="F45" s="268">
        <v>12107</v>
      </c>
      <c r="G45" s="268">
        <v>16450</v>
      </c>
      <c r="H45" s="268">
        <v>431</v>
      </c>
      <c r="I45" s="268">
        <v>6385</v>
      </c>
      <c r="J45" s="268">
        <v>27388</v>
      </c>
      <c r="K45" s="268">
        <v>11364</v>
      </c>
      <c r="L45" s="268">
        <v>1621</v>
      </c>
      <c r="M45" s="268">
        <v>0</v>
      </c>
      <c r="N45" s="268">
        <v>8239</v>
      </c>
      <c r="O45" s="268">
        <v>74605</v>
      </c>
      <c r="P45" s="268">
        <v>9434</v>
      </c>
      <c r="Q45" s="268">
        <v>3451</v>
      </c>
      <c r="R45" s="268">
        <v>53</v>
      </c>
      <c r="S45" s="268">
        <v>0</v>
      </c>
      <c r="T45" s="268">
        <v>2179</v>
      </c>
      <c r="U45" s="268">
        <v>5111</v>
      </c>
      <c r="V45" s="268">
        <v>0</v>
      </c>
      <c r="W45" s="268">
        <v>2353</v>
      </c>
      <c r="X45" s="268">
        <v>7000</v>
      </c>
      <c r="Y45" s="268"/>
      <c r="Z45" s="268">
        <v>7705</v>
      </c>
    </row>
    <row r="46" spans="1:26" s="272" customFormat="1" ht="20.100000000000001" customHeight="1">
      <c r="A46" s="115" t="s">
        <v>1597</v>
      </c>
      <c r="B46" s="268">
        <v>1416216</v>
      </c>
      <c r="C46" s="268">
        <v>142477</v>
      </c>
      <c r="D46" s="268">
        <v>0</v>
      </c>
      <c r="E46" s="268">
        <v>2331</v>
      </c>
      <c r="F46" s="268">
        <v>113450</v>
      </c>
      <c r="G46" s="268">
        <v>232841</v>
      </c>
      <c r="H46" s="268">
        <v>9096</v>
      </c>
      <c r="I46" s="268">
        <v>16466</v>
      </c>
      <c r="J46" s="268">
        <v>142441</v>
      </c>
      <c r="K46" s="268">
        <v>130533</v>
      </c>
      <c r="L46" s="268">
        <v>9272</v>
      </c>
      <c r="M46" s="268">
        <v>58986</v>
      </c>
      <c r="N46" s="268">
        <v>376307</v>
      </c>
      <c r="O46" s="268">
        <v>26991</v>
      </c>
      <c r="P46" s="268">
        <v>5793</v>
      </c>
      <c r="Q46" s="268">
        <v>2314</v>
      </c>
      <c r="R46" s="268">
        <v>0</v>
      </c>
      <c r="S46" s="268">
        <v>0</v>
      </c>
      <c r="T46" s="268">
        <v>7230</v>
      </c>
      <c r="U46" s="268">
        <v>54660</v>
      </c>
      <c r="V46" s="268">
        <v>106</v>
      </c>
      <c r="W46" s="268">
        <v>4215</v>
      </c>
      <c r="X46" s="268">
        <v>37519</v>
      </c>
      <c r="Y46" s="268">
        <v>145</v>
      </c>
      <c r="Z46" s="268">
        <v>43043</v>
      </c>
    </row>
    <row r="47" spans="1:26" s="270" customFormat="1" ht="20.100000000000001" customHeight="1">
      <c r="A47" s="124" t="s">
        <v>1573</v>
      </c>
      <c r="B47" s="268">
        <v>178883</v>
      </c>
      <c r="C47" s="268">
        <v>15121</v>
      </c>
      <c r="D47" s="268"/>
      <c r="E47" s="268">
        <v>89</v>
      </c>
      <c r="F47" s="268">
        <v>17974</v>
      </c>
      <c r="G47" s="268">
        <v>28897</v>
      </c>
      <c r="H47" s="268">
        <v>4186</v>
      </c>
      <c r="I47" s="268">
        <v>1831</v>
      </c>
      <c r="J47" s="268">
        <v>15461</v>
      </c>
      <c r="K47" s="268">
        <v>16210</v>
      </c>
      <c r="L47" s="268">
        <v>3916</v>
      </c>
      <c r="M47" s="268">
        <v>8694</v>
      </c>
      <c r="N47" s="268">
        <v>34438</v>
      </c>
      <c r="O47" s="268">
        <v>3456</v>
      </c>
      <c r="P47" s="268"/>
      <c r="Q47" s="268">
        <v>346</v>
      </c>
      <c r="R47" s="268"/>
      <c r="S47" s="268"/>
      <c r="T47" s="268">
        <v>1345</v>
      </c>
      <c r="U47" s="268">
        <v>14519</v>
      </c>
      <c r="V47" s="268">
        <v>42</v>
      </c>
      <c r="W47" s="268">
        <v>504</v>
      </c>
      <c r="X47" s="268">
        <v>7369</v>
      </c>
      <c r="Y47" s="268">
        <v>2</v>
      </c>
      <c r="Z47" s="268">
        <v>4483</v>
      </c>
    </row>
    <row r="48" spans="1:26" s="270" customFormat="1" ht="20.100000000000001" customHeight="1">
      <c r="A48" s="124" t="s">
        <v>1622</v>
      </c>
      <c r="B48" s="268">
        <v>183967</v>
      </c>
      <c r="C48" s="268">
        <v>20292</v>
      </c>
      <c r="D48" s="268"/>
      <c r="E48" s="268"/>
      <c r="F48" s="268">
        <v>7847</v>
      </c>
      <c r="G48" s="268">
        <v>31198</v>
      </c>
      <c r="H48" s="268">
        <v>49</v>
      </c>
      <c r="I48" s="268">
        <v>2225</v>
      </c>
      <c r="J48" s="268">
        <v>20412</v>
      </c>
      <c r="K48" s="268">
        <v>22460</v>
      </c>
      <c r="L48" s="268">
        <v>346</v>
      </c>
      <c r="M48" s="268">
        <v>7293</v>
      </c>
      <c r="N48" s="268">
        <v>43163</v>
      </c>
      <c r="O48" s="268">
        <v>3351</v>
      </c>
      <c r="P48" s="268">
        <v>6</v>
      </c>
      <c r="Q48" s="268">
        <v>336</v>
      </c>
      <c r="R48" s="268"/>
      <c r="S48" s="268"/>
      <c r="T48" s="268">
        <v>1591</v>
      </c>
      <c r="U48" s="268">
        <v>8789</v>
      </c>
      <c r="V48" s="268">
        <v>52</v>
      </c>
      <c r="W48" s="268">
        <v>765</v>
      </c>
      <c r="X48" s="268">
        <v>2769</v>
      </c>
      <c r="Y48" s="268"/>
      <c r="Z48" s="268">
        <v>11023</v>
      </c>
    </row>
    <row r="49" spans="1:27" s="270" customFormat="1" ht="20.100000000000001" customHeight="1">
      <c r="A49" s="125" t="s">
        <v>1574</v>
      </c>
      <c r="B49" s="268">
        <v>379400</v>
      </c>
      <c r="C49" s="268">
        <v>33191</v>
      </c>
      <c r="D49" s="268"/>
      <c r="E49" s="268"/>
      <c r="F49" s="268">
        <v>35478</v>
      </c>
      <c r="G49" s="268">
        <v>51483</v>
      </c>
      <c r="H49" s="268">
        <v>1244</v>
      </c>
      <c r="I49" s="268">
        <v>3875</v>
      </c>
      <c r="J49" s="268">
        <v>35932</v>
      </c>
      <c r="K49" s="268">
        <v>25565</v>
      </c>
      <c r="L49" s="268">
        <v>2037</v>
      </c>
      <c r="M49" s="268">
        <v>23357</v>
      </c>
      <c r="N49" s="268">
        <v>122052</v>
      </c>
      <c r="O49" s="268">
        <v>5883</v>
      </c>
      <c r="P49" s="268">
        <v>4831</v>
      </c>
      <c r="Q49" s="268">
        <v>704</v>
      </c>
      <c r="R49" s="268">
        <v>0</v>
      </c>
      <c r="S49" s="268">
        <v>0</v>
      </c>
      <c r="T49" s="268">
        <v>814</v>
      </c>
      <c r="U49" s="268">
        <v>8140</v>
      </c>
      <c r="V49" s="268">
        <v>0</v>
      </c>
      <c r="W49" s="268">
        <v>1188</v>
      </c>
      <c r="X49" s="268">
        <v>7300</v>
      </c>
      <c r="Y49" s="268">
        <v>3</v>
      </c>
      <c r="Z49" s="268">
        <v>16323</v>
      </c>
    </row>
    <row r="50" spans="1:27" s="270" customFormat="1" ht="20.100000000000001" customHeight="1">
      <c r="A50" s="125" t="s">
        <v>1623</v>
      </c>
      <c r="B50" s="268">
        <v>284928</v>
      </c>
      <c r="C50" s="268">
        <v>14959</v>
      </c>
      <c r="D50" s="268"/>
      <c r="E50" s="268"/>
      <c r="F50" s="268">
        <v>18404</v>
      </c>
      <c r="G50" s="268">
        <v>54019</v>
      </c>
      <c r="H50" s="268">
        <v>70</v>
      </c>
      <c r="I50" s="268">
        <v>2249</v>
      </c>
      <c r="J50" s="268">
        <v>25035</v>
      </c>
      <c r="K50" s="268">
        <v>23737</v>
      </c>
      <c r="L50" s="268">
        <v>511</v>
      </c>
      <c r="M50" s="268">
        <v>9724</v>
      </c>
      <c r="N50" s="268">
        <v>107830</v>
      </c>
      <c r="O50" s="268">
        <v>5508</v>
      </c>
      <c r="P50" s="268">
        <v>953</v>
      </c>
      <c r="Q50" s="268">
        <v>500</v>
      </c>
      <c r="R50" s="268"/>
      <c r="S50" s="268"/>
      <c r="T50" s="268">
        <v>1023</v>
      </c>
      <c r="U50" s="268">
        <v>8311</v>
      </c>
      <c r="V50" s="268"/>
      <c r="W50" s="268">
        <v>336</v>
      </c>
      <c r="X50" s="268">
        <v>6912</v>
      </c>
      <c r="Y50" s="268">
        <v>67</v>
      </c>
      <c r="Z50" s="268">
        <v>4780</v>
      </c>
    </row>
    <row r="51" spans="1:27" s="270" customFormat="1" ht="20.100000000000001" customHeight="1">
      <c r="A51" s="125" t="s">
        <v>1575</v>
      </c>
      <c r="B51" s="268">
        <v>118125</v>
      </c>
      <c r="C51" s="268">
        <v>13065</v>
      </c>
      <c r="D51" s="268"/>
      <c r="E51" s="268"/>
      <c r="F51" s="268">
        <v>12242</v>
      </c>
      <c r="G51" s="268">
        <v>24555</v>
      </c>
      <c r="H51" s="268">
        <v>3320</v>
      </c>
      <c r="I51" s="268">
        <v>1405</v>
      </c>
      <c r="J51" s="268">
        <v>12195</v>
      </c>
      <c r="K51" s="268">
        <v>13460</v>
      </c>
      <c r="L51" s="268">
        <v>273</v>
      </c>
      <c r="M51" s="268">
        <v>1816</v>
      </c>
      <c r="N51" s="268">
        <v>22212</v>
      </c>
      <c r="O51" s="268">
        <v>2321</v>
      </c>
      <c r="P51" s="268"/>
      <c r="Q51" s="268">
        <v>44</v>
      </c>
      <c r="R51" s="268"/>
      <c r="S51" s="268"/>
      <c r="T51" s="268">
        <v>758</v>
      </c>
      <c r="U51" s="268">
        <v>5988</v>
      </c>
      <c r="V51" s="268">
        <v>12</v>
      </c>
      <c r="W51" s="268">
        <v>303</v>
      </c>
      <c r="X51" s="268">
        <v>2564</v>
      </c>
      <c r="Y51" s="268">
        <v>12</v>
      </c>
      <c r="Z51" s="268">
        <v>1580</v>
      </c>
    </row>
    <row r="52" spans="1:27" s="269" customFormat="1" ht="20.100000000000001" customHeight="1">
      <c r="A52" s="126" t="s">
        <v>1576</v>
      </c>
      <c r="B52" s="268">
        <v>84108</v>
      </c>
      <c r="C52" s="268">
        <v>10680</v>
      </c>
      <c r="D52" s="268">
        <v>0</v>
      </c>
      <c r="E52" s="268">
        <v>0</v>
      </c>
      <c r="F52" s="268">
        <v>5656</v>
      </c>
      <c r="G52" s="268">
        <v>16776</v>
      </c>
      <c r="H52" s="268">
        <v>59</v>
      </c>
      <c r="I52" s="268">
        <v>1354</v>
      </c>
      <c r="J52" s="268">
        <v>10949</v>
      </c>
      <c r="K52" s="268">
        <v>11056</v>
      </c>
      <c r="L52" s="268">
        <v>275</v>
      </c>
      <c r="M52" s="268">
        <v>1947</v>
      </c>
      <c r="N52" s="268">
        <v>16438</v>
      </c>
      <c r="O52" s="268">
        <v>1667</v>
      </c>
      <c r="P52" s="268">
        <v>0</v>
      </c>
      <c r="Q52" s="268">
        <v>48</v>
      </c>
      <c r="R52" s="268">
        <v>0</v>
      </c>
      <c r="S52" s="268">
        <v>0</v>
      </c>
      <c r="T52" s="268">
        <v>415</v>
      </c>
      <c r="U52" s="268">
        <v>3276</v>
      </c>
      <c r="V52" s="268">
        <v>0</v>
      </c>
      <c r="W52" s="268">
        <v>371</v>
      </c>
      <c r="X52" s="268">
        <v>1813</v>
      </c>
      <c r="Y52" s="268">
        <v>11</v>
      </c>
      <c r="Z52" s="268">
        <v>1317</v>
      </c>
    </row>
    <row r="53" spans="1:27" s="270" customFormat="1" ht="20.100000000000001" customHeight="1">
      <c r="A53" s="126" t="s">
        <v>1624</v>
      </c>
      <c r="B53" s="268">
        <v>186805</v>
      </c>
      <c r="C53" s="268">
        <v>35169</v>
      </c>
      <c r="D53" s="268"/>
      <c r="E53" s="268">
        <v>2242</v>
      </c>
      <c r="F53" s="268">
        <v>15849</v>
      </c>
      <c r="G53" s="268">
        <v>25913</v>
      </c>
      <c r="H53" s="268">
        <v>168</v>
      </c>
      <c r="I53" s="268">
        <v>3527</v>
      </c>
      <c r="J53" s="268">
        <v>22457</v>
      </c>
      <c r="K53" s="268">
        <v>18045</v>
      </c>
      <c r="L53" s="268">
        <v>1914</v>
      </c>
      <c r="M53" s="268">
        <v>6155</v>
      </c>
      <c r="N53" s="268">
        <v>30174</v>
      </c>
      <c r="O53" s="268">
        <v>4805</v>
      </c>
      <c r="P53" s="268">
        <v>3</v>
      </c>
      <c r="Q53" s="268">
        <v>336</v>
      </c>
      <c r="R53" s="268"/>
      <c r="S53" s="268"/>
      <c r="T53" s="268">
        <v>1284</v>
      </c>
      <c r="U53" s="268">
        <v>5637</v>
      </c>
      <c r="V53" s="268"/>
      <c r="W53" s="268">
        <v>748</v>
      </c>
      <c r="X53" s="268">
        <v>8792</v>
      </c>
      <c r="Y53" s="268">
        <v>50</v>
      </c>
      <c r="Z53" s="268">
        <v>3537</v>
      </c>
    </row>
    <row r="54" spans="1:27" s="273" customFormat="1" ht="20.100000000000001" customHeight="1">
      <c r="A54" s="118" t="s">
        <v>1625</v>
      </c>
      <c r="B54" s="266">
        <v>1733206</v>
      </c>
      <c r="C54" s="266">
        <v>180228</v>
      </c>
      <c r="D54" s="266">
        <v>0</v>
      </c>
      <c r="E54" s="266">
        <v>1656</v>
      </c>
      <c r="F54" s="266">
        <v>111230</v>
      </c>
      <c r="G54" s="266">
        <v>237999</v>
      </c>
      <c r="H54" s="266">
        <v>4945</v>
      </c>
      <c r="I54" s="266">
        <v>26939</v>
      </c>
      <c r="J54" s="266">
        <v>136006</v>
      </c>
      <c r="K54" s="266">
        <v>86349</v>
      </c>
      <c r="L54" s="266">
        <v>24751</v>
      </c>
      <c r="M54" s="266">
        <v>46050</v>
      </c>
      <c r="N54" s="266">
        <v>504860</v>
      </c>
      <c r="O54" s="266">
        <v>127625</v>
      </c>
      <c r="P54" s="266">
        <v>2499</v>
      </c>
      <c r="Q54" s="266">
        <v>2390</v>
      </c>
      <c r="R54" s="266">
        <v>0</v>
      </c>
      <c r="S54" s="266">
        <v>0</v>
      </c>
      <c r="T54" s="266">
        <v>89138</v>
      </c>
      <c r="U54" s="266">
        <v>38971</v>
      </c>
      <c r="V54" s="266">
        <v>3128</v>
      </c>
      <c r="W54" s="266">
        <v>31365</v>
      </c>
      <c r="X54" s="266">
        <v>46311</v>
      </c>
      <c r="Y54" s="266">
        <v>250</v>
      </c>
      <c r="Z54" s="266">
        <v>30516</v>
      </c>
    </row>
    <row r="55" spans="1:27" s="274" customFormat="1" ht="20.100000000000001" customHeight="1">
      <c r="A55" s="128" t="s">
        <v>1626</v>
      </c>
      <c r="B55" s="268">
        <v>316550</v>
      </c>
      <c r="C55" s="268">
        <v>30674</v>
      </c>
      <c r="D55" s="268">
        <v>0</v>
      </c>
      <c r="E55" s="268">
        <v>1130</v>
      </c>
      <c r="F55" s="268">
        <v>8516</v>
      </c>
      <c r="G55" s="268">
        <v>28277</v>
      </c>
      <c r="H55" s="268">
        <v>743</v>
      </c>
      <c r="I55" s="268">
        <v>7891</v>
      </c>
      <c r="J55" s="268">
        <v>31468</v>
      </c>
      <c r="K55" s="268">
        <v>9272</v>
      </c>
      <c r="L55" s="268">
        <v>4122</v>
      </c>
      <c r="M55" s="268">
        <v>598</v>
      </c>
      <c r="N55" s="268">
        <v>58075</v>
      </c>
      <c r="O55" s="268">
        <v>94081</v>
      </c>
      <c r="P55" s="268">
        <v>1611</v>
      </c>
      <c r="Q55" s="268">
        <v>777</v>
      </c>
      <c r="R55" s="268">
        <v>0</v>
      </c>
      <c r="S55" s="268">
        <v>0</v>
      </c>
      <c r="T55" s="268">
        <v>14457</v>
      </c>
      <c r="U55" s="268">
        <v>7327</v>
      </c>
      <c r="V55" s="268">
        <v>0</v>
      </c>
      <c r="W55" s="268">
        <v>673</v>
      </c>
      <c r="X55" s="268">
        <v>6489</v>
      </c>
      <c r="Y55" s="268">
        <v>30</v>
      </c>
      <c r="Z55" s="268">
        <v>10339</v>
      </c>
    </row>
    <row r="56" spans="1:27" s="274" customFormat="1" ht="20.100000000000001" customHeight="1">
      <c r="A56" s="128" t="s">
        <v>1597</v>
      </c>
      <c r="B56" s="268">
        <v>1416656</v>
      </c>
      <c r="C56" s="268">
        <v>149554</v>
      </c>
      <c r="D56" s="268">
        <v>0</v>
      </c>
      <c r="E56" s="268">
        <v>526</v>
      </c>
      <c r="F56" s="268">
        <v>102714</v>
      </c>
      <c r="G56" s="268">
        <v>209722</v>
      </c>
      <c r="H56" s="268">
        <v>4202</v>
      </c>
      <c r="I56" s="268">
        <v>19048</v>
      </c>
      <c r="J56" s="268">
        <v>104538</v>
      </c>
      <c r="K56" s="268">
        <v>77077</v>
      </c>
      <c r="L56" s="268">
        <v>20629</v>
      </c>
      <c r="M56" s="268">
        <v>45452</v>
      </c>
      <c r="N56" s="268">
        <v>446785</v>
      </c>
      <c r="O56" s="268">
        <v>33544</v>
      </c>
      <c r="P56" s="268">
        <v>888</v>
      </c>
      <c r="Q56" s="268">
        <v>1613</v>
      </c>
      <c r="R56" s="268">
        <v>0</v>
      </c>
      <c r="S56" s="268">
        <v>0</v>
      </c>
      <c r="T56" s="268">
        <v>74681</v>
      </c>
      <c r="U56" s="268">
        <v>31644</v>
      </c>
      <c r="V56" s="268">
        <v>3128</v>
      </c>
      <c r="W56" s="268">
        <v>30692</v>
      </c>
      <c r="X56" s="268">
        <v>39822</v>
      </c>
      <c r="Y56" s="268">
        <v>220</v>
      </c>
      <c r="Z56" s="268">
        <v>20177</v>
      </c>
    </row>
    <row r="57" spans="1:27" s="274" customFormat="1" ht="20.100000000000001" customHeight="1">
      <c r="A57" s="128" t="s">
        <v>1577</v>
      </c>
      <c r="B57" s="268">
        <v>338215</v>
      </c>
      <c r="C57" s="268">
        <v>34396</v>
      </c>
      <c r="D57" s="268">
        <v>0</v>
      </c>
      <c r="E57" s="268">
        <v>0</v>
      </c>
      <c r="F57" s="268">
        <v>30271</v>
      </c>
      <c r="G57" s="268">
        <v>42353</v>
      </c>
      <c r="H57" s="268">
        <v>3564</v>
      </c>
      <c r="I57" s="268">
        <v>4180</v>
      </c>
      <c r="J57" s="268">
        <v>31039</v>
      </c>
      <c r="K57" s="268">
        <v>18164</v>
      </c>
      <c r="L57" s="268">
        <v>901</v>
      </c>
      <c r="M57" s="268">
        <v>5344</v>
      </c>
      <c r="N57" s="268">
        <v>128719</v>
      </c>
      <c r="O57" s="268">
        <v>6027</v>
      </c>
      <c r="P57" s="268">
        <v>51</v>
      </c>
      <c r="Q57" s="268">
        <v>58</v>
      </c>
      <c r="R57" s="268">
        <v>0</v>
      </c>
      <c r="S57" s="268">
        <v>0</v>
      </c>
      <c r="T57" s="268">
        <v>15715</v>
      </c>
      <c r="U57" s="268">
        <v>3156</v>
      </c>
      <c r="V57" s="268">
        <v>952</v>
      </c>
      <c r="W57" s="268">
        <v>1200</v>
      </c>
      <c r="X57" s="268">
        <v>8685</v>
      </c>
      <c r="Y57" s="268">
        <v>40</v>
      </c>
      <c r="Z57" s="268">
        <v>3400</v>
      </c>
    </row>
    <row r="58" spans="1:27" s="274" customFormat="1" ht="20.100000000000001" customHeight="1">
      <c r="A58" s="128" t="s">
        <v>1627</v>
      </c>
      <c r="B58" s="268">
        <v>126548</v>
      </c>
      <c r="C58" s="268">
        <v>17056</v>
      </c>
      <c r="D58" s="268"/>
      <c r="E58" s="268"/>
      <c r="F58" s="268">
        <v>9041</v>
      </c>
      <c r="G58" s="268">
        <v>31614</v>
      </c>
      <c r="H58" s="268">
        <v>53</v>
      </c>
      <c r="I58" s="268">
        <v>2686</v>
      </c>
      <c r="J58" s="268">
        <v>12966</v>
      </c>
      <c r="K58" s="268">
        <v>9828</v>
      </c>
      <c r="L58" s="268">
        <v>3164</v>
      </c>
      <c r="M58" s="268">
        <v>10331</v>
      </c>
      <c r="N58" s="268">
        <v>16708</v>
      </c>
      <c r="O58" s="268">
        <v>389</v>
      </c>
      <c r="P58" s="268">
        <v>40</v>
      </c>
      <c r="Q58" s="268">
        <v>25</v>
      </c>
      <c r="R58" s="268"/>
      <c r="S58" s="268"/>
      <c r="T58" s="268">
        <v>4334</v>
      </c>
      <c r="U58" s="268">
        <v>1120</v>
      </c>
      <c r="V58" s="268">
        <v>665</v>
      </c>
      <c r="W58" s="268">
        <v>317</v>
      </c>
      <c r="X58" s="268">
        <v>3983</v>
      </c>
      <c r="Y58" s="268">
        <v>50</v>
      </c>
      <c r="Z58" s="268">
        <v>2178</v>
      </c>
    </row>
    <row r="59" spans="1:27" s="274" customFormat="1" ht="20.100000000000001" customHeight="1">
      <c r="A59" s="128" t="s">
        <v>1628</v>
      </c>
      <c r="B59" s="268">
        <v>202085</v>
      </c>
      <c r="C59" s="268">
        <v>23564</v>
      </c>
      <c r="D59" s="268"/>
      <c r="E59" s="268">
        <v>450</v>
      </c>
      <c r="F59" s="268">
        <v>9190</v>
      </c>
      <c r="G59" s="268">
        <v>38000</v>
      </c>
      <c r="H59" s="268">
        <v>200</v>
      </c>
      <c r="I59" s="268">
        <v>2428</v>
      </c>
      <c r="J59" s="268">
        <v>8137</v>
      </c>
      <c r="K59" s="268">
        <v>6713</v>
      </c>
      <c r="L59" s="268">
        <v>1205</v>
      </c>
      <c r="M59" s="268">
        <v>15742</v>
      </c>
      <c r="N59" s="268">
        <v>54506</v>
      </c>
      <c r="O59" s="268">
        <v>1364</v>
      </c>
      <c r="P59" s="268">
        <v>238</v>
      </c>
      <c r="Q59" s="268">
        <v>514</v>
      </c>
      <c r="R59" s="268"/>
      <c r="S59" s="268"/>
      <c r="T59" s="268">
        <v>12190</v>
      </c>
      <c r="U59" s="268">
        <v>18258</v>
      </c>
      <c r="V59" s="268">
        <v>90</v>
      </c>
      <c r="W59" s="268">
        <v>569</v>
      </c>
      <c r="X59" s="268">
        <v>5184</v>
      </c>
      <c r="Y59" s="268">
        <v>60</v>
      </c>
      <c r="Z59" s="268">
        <v>3483</v>
      </c>
    </row>
    <row r="60" spans="1:27" s="274" customFormat="1" ht="20.100000000000001" customHeight="1">
      <c r="A60" s="128" t="s">
        <v>1578</v>
      </c>
      <c r="B60" s="268">
        <v>96323</v>
      </c>
      <c r="C60" s="268">
        <v>12822</v>
      </c>
      <c r="D60" s="268"/>
      <c r="E60" s="268"/>
      <c r="F60" s="268">
        <v>9130</v>
      </c>
      <c r="G60" s="268">
        <v>16425</v>
      </c>
      <c r="H60" s="268">
        <v>20</v>
      </c>
      <c r="I60" s="268">
        <v>1892</v>
      </c>
      <c r="J60" s="268">
        <v>10611</v>
      </c>
      <c r="K60" s="268">
        <v>6541</v>
      </c>
      <c r="L60" s="268">
        <v>493</v>
      </c>
      <c r="M60" s="268">
        <v>1320</v>
      </c>
      <c r="N60" s="268">
        <v>19350</v>
      </c>
      <c r="O60" s="268">
        <v>207</v>
      </c>
      <c r="P60" s="268">
        <v>29</v>
      </c>
      <c r="Q60" s="268">
        <v>95</v>
      </c>
      <c r="R60" s="268"/>
      <c r="S60" s="268"/>
      <c r="T60" s="268">
        <v>9140</v>
      </c>
      <c r="U60" s="268">
        <v>407</v>
      </c>
      <c r="V60" s="268">
        <v>295</v>
      </c>
      <c r="W60" s="268">
        <v>250</v>
      </c>
      <c r="X60" s="268">
        <v>4531</v>
      </c>
      <c r="Y60" s="268">
        <v>20</v>
      </c>
      <c r="Z60" s="268">
        <v>2745</v>
      </c>
    </row>
    <row r="61" spans="1:27" s="274" customFormat="1" ht="20.100000000000001" customHeight="1">
      <c r="A61" s="128" t="s">
        <v>1629</v>
      </c>
      <c r="B61" s="268">
        <v>215699</v>
      </c>
      <c r="C61" s="268">
        <v>15698</v>
      </c>
      <c r="D61" s="268"/>
      <c r="E61" s="268"/>
      <c r="F61" s="268">
        <v>16079</v>
      </c>
      <c r="G61" s="268">
        <v>23060</v>
      </c>
      <c r="H61" s="268">
        <v>41</v>
      </c>
      <c r="I61" s="268">
        <v>1617</v>
      </c>
      <c r="J61" s="268">
        <v>14575</v>
      </c>
      <c r="K61" s="268">
        <v>15600</v>
      </c>
      <c r="L61" s="268">
        <v>8129</v>
      </c>
      <c r="M61" s="268">
        <v>1676</v>
      </c>
      <c r="N61" s="268">
        <v>82588</v>
      </c>
      <c r="O61" s="268">
        <v>10627</v>
      </c>
      <c r="P61" s="268">
        <v>85</v>
      </c>
      <c r="Q61" s="268">
        <v>660</v>
      </c>
      <c r="R61" s="268"/>
      <c r="S61" s="268"/>
      <c r="T61" s="268">
        <v>15784</v>
      </c>
      <c r="U61" s="268">
        <v>1550</v>
      </c>
      <c r="V61" s="268">
        <v>805</v>
      </c>
      <c r="W61" s="268">
        <v>688</v>
      </c>
      <c r="X61" s="268">
        <v>4453</v>
      </c>
      <c r="Y61" s="268"/>
      <c r="Z61" s="268">
        <v>1984</v>
      </c>
    </row>
    <row r="62" spans="1:27" s="274" customFormat="1" ht="20.100000000000001" customHeight="1">
      <c r="A62" s="128" t="s">
        <v>1630</v>
      </c>
      <c r="B62" s="268">
        <v>216583</v>
      </c>
      <c r="C62" s="268">
        <v>27976</v>
      </c>
      <c r="D62" s="268"/>
      <c r="E62" s="268">
        <v>40</v>
      </c>
      <c r="F62" s="268">
        <v>19945</v>
      </c>
      <c r="G62" s="268">
        <v>36807</v>
      </c>
      <c r="H62" s="268">
        <v>120</v>
      </c>
      <c r="I62" s="268">
        <v>4218</v>
      </c>
      <c r="J62" s="268">
        <v>15464</v>
      </c>
      <c r="K62" s="268">
        <v>11263</v>
      </c>
      <c r="L62" s="268">
        <v>3602</v>
      </c>
      <c r="M62" s="268">
        <v>10020</v>
      </c>
      <c r="N62" s="268">
        <v>33182</v>
      </c>
      <c r="O62" s="268">
        <v>9023</v>
      </c>
      <c r="P62" s="268">
        <v>230</v>
      </c>
      <c r="Q62" s="268">
        <v>101</v>
      </c>
      <c r="R62" s="268"/>
      <c r="S62" s="268"/>
      <c r="T62" s="268">
        <v>1380</v>
      </c>
      <c r="U62" s="268">
        <v>5910</v>
      </c>
      <c r="V62" s="268">
        <v>130</v>
      </c>
      <c r="W62" s="268">
        <v>27410</v>
      </c>
      <c r="X62" s="268">
        <v>7542</v>
      </c>
      <c r="Y62" s="268">
        <v>50</v>
      </c>
      <c r="Z62" s="268">
        <v>2170</v>
      </c>
      <c r="AA62" s="275"/>
    </row>
    <row r="63" spans="1:27" s="274" customFormat="1" ht="20.100000000000001" customHeight="1">
      <c r="A63" s="128" t="s">
        <v>1631</v>
      </c>
      <c r="B63" s="268">
        <v>221203</v>
      </c>
      <c r="C63" s="268">
        <v>18042</v>
      </c>
      <c r="D63" s="268">
        <v>0</v>
      </c>
      <c r="E63" s="268">
        <v>36</v>
      </c>
      <c r="F63" s="268">
        <v>9058</v>
      </c>
      <c r="G63" s="268">
        <v>21463</v>
      </c>
      <c r="H63" s="268">
        <v>204</v>
      </c>
      <c r="I63" s="268">
        <v>2027</v>
      </c>
      <c r="J63" s="268">
        <v>11746</v>
      </c>
      <c r="K63" s="268">
        <v>8968</v>
      </c>
      <c r="L63" s="268">
        <v>3135</v>
      </c>
      <c r="M63" s="268">
        <v>1019</v>
      </c>
      <c r="N63" s="268">
        <v>111732</v>
      </c>
      <c r="O63" s="268">
        <v>5907</v>
      </c>
      <c r="P63" s="268">
        <v>215</v>
      </c>
      <c r="Q63" s="268">
        <v>160</v>
      </c>
      <c r="R63" s="268">
        <v>0</v>
      </c>
      <c r="S63" s="268">
        <v>0</v>
      </c>
      <c r="T63" s="268">
        <v>16138</v>
      </c>
      <c r="U63" s="268">
        <v>1243</v>
      </c>
      <c r="V63" s="268">
        <v>191</v>
      </c>
      <c r="W63" s="268">
        <v>258</v>
      </c>
      <c r="X63" s="268">
        <v>5444</v>
      </c>
      <c r="Y63" s="268"/>
      <c r="Z63" s="268">
        <v>4217</v>
      </c>
    </row>
    <row r="64" spans="1:27" s="277" customFormat="1" ht="20.100000000000001" customHeight="1">
      <c r="A64" s="118" t="s">
        <v>1632</v>
      </c>
      <c r="B64" s="266">
        <v>788270</v>
      </c>
      <c r="C64" s="266">
        <v>81476</v>
      </c>
      <c r="D64" s="266">
        <v>0</v>
      </c>
      <c r="E64" s="266">
        <v>3020</v>
      </c>
      <c r="F64" s="266">
        <v>94244</v>
      </c>
      <c r="G64" s="266">
        <v>118676</v>
      </c>
      <c r="H64" s="266">
        <v>5429</v>
      </c>
      <c r="I64" s="266">
        <v>14021</v>
      </c>
      <c r="J64" s="266">
        <v>100134</v>
      </c>
      <c r="K64" s="266">
        <v>47900</v>
      </c>
      <c r="L64" s="266">
        <v>34633</v>
      </c>
      <c r="M64" s="266">
        <v>40310</v>
      </c>
      <c r="N64" s="266">
        <v>118827</v>
      </c>
      <c r="O64" s="266">
        <v>47779</v>
      </c>
      <c r="P64" s="266">
        <v>2467</v>
      </c>
      <c r="Q64" s="266">
        <v>3370</v>
      </c>
      <c r="R64" s="266">
        <v>0</v>
      </c>
      <c r="S64" s="266">
        <v>0</v>
      </c>
      <c r="T64" s="266">
        <v>3634</v>
      </c>
      <c r="U64" s="266">
        <v>20409</v>
      </c>
      <c r="V64" s="266">
        <v>810</v>
      </c>
      <c r="W64" s="266">
        <v>1807</v>
      </c>
      <c r="X64" s="266">
        <v>33996</v>
      </c>
      <c r="Y64" s="266">
        <v>0</v>
      </c>
      <c r="Z64" s="266">
        <v>15328</v>
      </c>
      <c r="AA64" s="276"/>
    </row>
    <row r="65" spans="1:27" s="278" customFormat="1" ht="20.100000000000001" customHeight="1">
      <c r="A65" s="128" t="s">
        <v>1633</v>
      </c>
      <c r="B65" s="268">
        <v>139477</v>
      </c>
      <c r="C65" s="268">
        <v>16838</v>
      </c>
      <c r="D65" s="268"/>
      <c r="E65" s="268">
        <v>369</v>
      </c>
      <c r="F65" s="268">
        <v>15135</v>
      </c>
      <c r="G65" s="268">
        <v>12175</v>
      </c>
      <c r="H65" s="268">
        <v>424</v>
      </c>
      <c r="I65" s="268">
        <v>7166</v>
      </c>
      <c r="J65" s="268">
        <v>12948</v>
      </c>
      <c r="K65" s="268">
        <v>10104</v>
      </c>
      <c r="L65" s="268">
        <v>635</v>
      </c>
      <c r="M65" s="268">
        <v>691</v>
      </c>
      <c r="N65" s="268">
        <v>8233</v>
      </c>
      <c r="O65" s="268">
        <v>44086</v>
      </c>
      <c r="P65" s="268">
        <v>1790</v>
      </c>
      <c r="Q65" s="268">
        <v>227</v>
      </c>
      <c r="R65" s="268"/>
      <c r="S65" s="268"/>
      <c r="T65" s="268">
        <v>1347</v>
      </c>
      <c r="U65" s="268"/>
      <c r="V65" s="268"/>
      <c r="W65" s="268">
        <v>448</v>
      </c>
      <c r="X65" s="268">
        <v>5461</v>
      </c>
      <c r="Y65" s="268">
        <v>0</v>
      </c>
      <c r="Z65" s="268">
        <v>1400</v>
      </c>
      <c r="AA65" s="275"/>
    </row>
    <row r="66" spans="1:27" s="278" customFormat="1" ht="20.100000000000001" customHeight="1">
      <c r="A66" s="128" t="s">
        <v>1430</v>
      </c>
      <c r="B66" s="268">
        <v>648793</v>
      </c>
      <c r="C66" s="268">
        <v>64638</v>
      </c>
      <c r="D66" s="268">
        <v>0</v>
      </c>
      <c r="E66" s="268">
        <v>2651</v>
      </c>
      <c r="F66" s="268">
        <v>79109</v>
      </c>
      <c r="G66" s="268">
        <v>106501</v>
      </c>
      <c r="H66" s="268">
        <v>5005</v>
      </c>
      <c r="I66" s="268">
        <v>6855</v>
      </c>
      <c r="J66" s="268">
        <v>87186</v>
      </c>
      <c r="K66" s="268">
        <v>37796</v>
      </c>
      <c r="L66" s="268">
        <v>33998</v>
      </c>
      <c r="M66" s="268">
        <v>39619</v>
      </c>
      <c r="N66" s="268">
        <v>110594</v>
      </c>
      <c r="O66" s="268">
        <v>3693</v>
      </c>
      <c r="P66" s="268">
        <v>677</v>
      </c>
      <c r="Q66" s="268">
        <v>3143</v>
      </c>
      <c r="R66" s="268">
        <v>0</v>
      </c>
      <c r="S66" s="268">
        <v>0</v>
      </c>
      <c r="T66" s="268">
        <v>2287</v>
      </c>
      <c r="U66" s="268">
        <v>20409</v>
      </c>
      <c r="V66" s="268">
        <v>810</v>
      </c>
      <c r="W66" s="268">
        <v>1359</v>
      </c>
      <c r="X66" s="268">
        <v>28535</v>
      </c>
      <c r="Y66" s="268">
        <v>0</v>
      </c>
      <c r="Z66" s="268">
        <v>13928</v>
      </c>
      <c r="AA66" s="275"/>
    </row>
    <row r="67" spans="1:27" s="278" customFormat="1" ht="20.100000000000001" customHeight="1">
      <c r="A67" s="128" t="s">
        <v>1431</v>
      </c>
      <c r="B67" s="268">
        <v>295153</v>
      </c>
      <c r="C67" s="268">
        <v>23733</v>
      </c>
      <c r="D67" s="268"/>
      <c r="E67" s="268">
        <v>2143</v>
      </c>
      <c r="F67" s="268">
        <v>32329</v>
      </c>
      <c r="G67" s="268">
        <v>49788</v>
      </c>
      <c r="H67" s="268">
        <v>136</v>
      </c>
      <c r="I67" s="268">
        <v>1975</v>
      </c>
      <c r="J67" s="268">
        <v>48286</v>
      </c>
      <c r="K67" s="268">
        <v>19677</v>
      </c>
      <c r="L67" s="268">
        <v>16315</v>
      </c>
      <c r="M67" s="268">
        <v>31179</v>
      </c>
      <c r="N67" s="268">
        <v>31411</v>
      </c>
      <c r="O67" s="268">
        <v>2075</v>
      </c>
      <c r="P67" s="268">
        <v>464</v>
      </c>
      <c r="Q67" s="268">
        <v>893</v>
      </c>
      <c r="R67" s="268"/>
      <c r="S67" s="268"/>
      <c r="T67" s="268">
        <v>680</v>
      </c>
      <c r="U67" s="268">
        <v>12449</v>
      </c>
      <c r="V67" s="268"/>
      <c r="W67" s="268">
        <v>300</v>
      </c>
      <c r="X67" s="268">
        <v>8728</v>
      </c>
      <c r="Y67" s="268"/>
      <c r="Z67" s="268">
        <v>12592</v>
      </c>
      <c r="AA67" s="275"/>
    </row>
    <row r="68" spans="1:27" s="278" customFormat="1" ht="20.100000000000001" customHeight="1">
      <c r="A68" s="128" t="s">
        <v>1432</v>
      </c>
      <c r="B68" s="268">
        <v>72205</v>
      </c>
      <c r="C68" s="268">
        <v>12401</v>
      </c>
      <c r="D68" s="268"/>
      <c r="E68" s="268">
        <v>358</v>
      </c>
      <c r="F68" s="268">
        <v>13482</v>
      </c>
      <c r="G68" s="268">
        <v>3105</v>
      </c>
      <c r="H68" s="268">
        <v>1805</v>
      </c>
      <c r="I68" s="268">
        <v>1319</v>
      </c>
      <c r="J68" s="268">
        <v>1663</v>
      </c>
      <c r="K68" s="268">
        <v>2085</v>
      </c>
      <c r="L68" s="268">
        <v>17060</v>
      </c>
      <c r="M68" s="268">
        <v>6250</v>
      </c>
      <c r="N68" s="268">
        <v>3234</v>
      </c>
      <c r="O68" s="268">
        <v>159</v>
      </c>
      <c r="P68" s="268">
        <v>175</v>
      </c>
      <c r="Q68" s="268">
        <v>2250</v>
      </c>
      <c r="R68" s="268"/>
      <c r="S68" s="268"/>
      <c r="T68" s="268">
        <v>137</v>
      </c>
      <c r="U68" s="268">
        <v>78</v>
      </c>
      <c r="V68" s="268">
        <v>20</v>
      </c>
      <c r="W68" s="268">
        <v>398</v>
      </c>
      <c r="X68" s="268">
        <v>5226</v>
      </c>
      <c r="Y68" s="268"/>
      <c r="Z68" s="268">
        <v>1000</v>
      </c>
      <c r="AA68" s="275"/>
    </row>
    <row r="69" spans="1:27" s="278" customFormat="1" ht="20.100000000000001" customHeight="1">
      <c r="A69" s="128" t="s">
        <v>1433</v>
      </c>
      <c r="B69" s="268">
        <v>180588</v>
      </c>
      <c r="C69" s="268">
        <v>17071</v>
      </c>
      <c r="D69" s="268"/>
      <c r="E69" s="268"/>
      <c r="F69" s="268">
        <v>18293</v>
      </c>
      <c r="G69" s="268">
        <v>32374</v>
      </c>
      <c r="H69" s="268">
        <v>2763</v>
      </c>
      <c r="I69" s="268">
        <v>1936</v>
      </c>
      <c r="J69" s="268">
        <v>25753</v>
      </c>
      <c r="K69" s="268">
        <v>10025</v>
      </c>
      <c r="L69" s="268">
        <v>278</v>
      </c>
      <c r="M69" s="268">
        <v>1540</v>
      </c>
      <c r="N69" s="268">
        <v>56139</v>
      </c>
      <c r="O69" s="268">
        <v>941</v>
      </c>
      <c r="P69" s="268">
        <v>26</v>
      </c>
      <c r="Q69" s="268"/>
      <c r="R69" s="268"/>
      <c r="S69" s="268"/>
      <c r="T69" s="268">
        <v>427</v>
      </c>
      <c r="U69" s="268">
        <v>4759</v>
      </c>
      <c r="V69" s="268"/>
      <c r="W69" s="268">
        <v>469</v>
      </c>
      <c r="X69" s="268">
        <v>7794</v>
      </c>
      <c r="Y69" s="268"/>
      <c r="Z69" s="268"/>
      <c r="AA69" s="275"/>
    </row>
    <row r="70" spans="1:27" s="278" customFormat="1" ht="20.100000000000001" customHeight="1">
      <c r="A70" s="128" t="s">
        <v>1434</v>
      </c>
      <c r="B70" s="268">
        <v>100847</v>
      </c>
      <c r="C70" s="268">
        <v>11433</v>
      </c>
      <c r="D70" s="268"/>
      <c r="E70" s="268">
        <v>150</v>
      </c>
      <c r="F70" s="268">
        <v>15005</v>
      </c>
      <c r="G70" s="268">
        <v>21234</v>
      </c>
      <c r="H70" s="268">
        <v>301</v>
      </c>
      <c r="I70" s="268">
        <v>1625</v>
      </c>
      <c r="J70" s="268">
        <v>11484</v>
      </c>
      <c r="K70" s="268">
        <v>6009</v>
      </c>
      <c r="L70" s="268">
        <v>345</v>
      </c>
      <c r="M70" s="268">
        <v>650</v>
      </c>
      <c r="N70" s="268">
        <v>19810</v>
      </c>
      <c r="O70" s="268">
        <v>518</v>
      </c>
      <c r="P70" s="268">
        <v>12</v>
      </c>
      <c r="Q70" s="268"/>
      <c r="R70" s="268"/>
      <c r="S70" s="268"/>
      <c r="T70" s="268">
        <v>1043</v>
      </c>
      <c r="U70" s="268">
        <v>3123</v>
      </c>
      <c r="V70" s="268">
        <v>790</v>
      </c>
      <c r="W70" s="268">
        <v>192</v>
      </c>
      <c r="X70" s="268">
        <v>6787</v>
      </c>
      <c r="Y70" s="268"/>
      <c r="Z70" s="268">
        <v>336</v>
      </c>
      <c r="AA70" s="275"/>
    </row>
    <row r="71" spans="1:27" s="279" customFormat="1" ht="24.75" customHeight="1">
      <c r="A71" s="118" t="s">
        <v>1634</v>
      </c>
      <c r="B71" s="266">
        <v>2066352</v>
      </c>
      <c r="C71" s="266">
        <v>276293</v>
      </c>
      <c r="D71" s="266">
        <v>0</v>
      </c>
      <c r="E71" s="266">
        <v>2407</v>
      </c>
      <c r="F71" s="266">
        <v>237383</v>
      </c>
      <c r="G71" s="266">
        <v>363564</v>
      </c>
      <c r="H71" s="266">
        <v>29223</v>
      </c>
      <c r="I71" s="266">
        <v>38411</v>
      </c>
      <c r="J71" s="266">
        <v>219511</v>
      </c>
      <c r="K71" s="266">
        <v>148414</v>
      </c>
      <c r="L71" s="266">
        <v>23136</v>
      </c>
      <c r="M71" s="266">
        <v>271321</v>
      </c>
      <c r="N71" s="266">
        <v>195853</v>
      </c>
      <c r="O71" s="266">
        <v>47902</v>
      </c>
      <c r="P71" s="266">
        <v>5217</v>
      </c>
      <c r="Q71" s="266">
        <v>1801</v>
      </c>
      <c r="R71" s="266">
        <v>10</v>
      </c>
      <c r="S71" s="266">
        <v>0</v>
      </c>
      <c r="T71" s="266">
        <v>15605</v>
      </c>
      <c r="U71" s="266">
        <v>46193</v>
      </c>
      <c r="V71" s="266">
        <v>357</v>
      </c>
      <c r="W71" s="266">
        <v>11786</v>
      </c>
      <c r="X71" s="266">
        <v>55886</v>
      </c>
      <c r="Y71" s="266">
        <v>120</v>
      </c>
      <c r="Z71" s="266">
        <v>75959</v>
      </c>
    </row>
    <row r="72" spans="1:27" s="267" customFormat="1" ht="15.95" customHeight="1">
      <c r="A72" s="115" t="s">
        <v>1579</v>
      </c>
      <c r="B72" s="268">
        <v>368163</v>
      </c>
      <c r="C72" s="268">
        <v>56383</v>
      </c>
      <c r="D72" s="268">
        <v>0</v>
      </c>
      <c r="E72" s="268">
        <v>939</v>
      </c>
      <c r="F72" s="268">
        <v>28192</v>
      </c>
      <c r="G72" s="268">
        <v>52600</v>
      </c>
      <c r="H72" s="268">
        <v>1805</v>
      </c>
      <c r="I72" s="268">
        <v>13710</v>
      </c>
      <c r="J72" s="268">
        <v>65613</v>
      </c>
      <c r="K72" s="268">
        <v>54110</v>
      </c>
      <c r="L72" s="268">
        <v>4448</v>
      </c>
      <c r="M72" s="268">
        <v>1221</v>
      </c>
      <c r="N72" s="268">
        <v>13103</v>
      </c>
      <c r="O72" s="268">
        <v>40809</v>
      </c>
      <c r="P72" s="268">
        <v>2511</v>
      </c>
      <c r="Q72" s="268">
        <v>760</v>
      </c>
      <c r="R72" s="268">
        <v>0</v>
      </c>
      <c r="S72" s="268">
        <v>0</v>
      </c>
      <c r="T72" s="268">
        <v>3210</v>
      </c>
      <c r="U72" s="268">
        <v>2890</v>
      </c>
      <c r="V72" s="268">
        <v>235</v>
      </c>
      <c r="W72" s="268">
        <v>4038</v>
      </c>
      <c r="X72" s="268">
        <v>10242</v>
      </c>
      <c r="Y72" s="268"/>
      <c r="Z72" s="268">
        <v>11344</v>
      </c>
    </row>
    <row r="73" spans="1:27" s="267" customFormat="1" ht="15.95" customHeight="1">
      <c r="A73" s="115" t="s">
        <v>1597</v>
      </c>
      <c r="B73" s="268">
        <v>1698189</v>
      </c>
      <c r="C73" s="268">
        <v>219910</v>
      </c>
      <c r="D73" s="268">
        <v>0</v>
      </c>
      <c r="E73" s="268">
        <v>1468</v>
      </c>
      <c r="F73" s="268">
        <v>209191</v>
      </c>
      <c r="G73" s="268">
        <v>310964</v>
      </c>
      <c r="H73" s="268">
        <v>27418</v>
      </c>
      <c r="I73" s="268">
        <v>24701</v>
      </c>
      <c r="J73" s="268">
        <v>153898</v>
      </c>
      <c r="K73" s="268">
        <v>94304</v>
      </c>
      <c r="L73" s="268">
        <v>18688</v>
      </c>
      <c r="M73" s="268">
        <v>270100</v>
      </c>
      <c r="N73" s="268">
        <v>182750</v>
      </c>
      <c r="O73" s="268">
        <v>7093</v>
      </c>
      <c r="P73" s="268">
        <v>2706</v>
      </c>
      <c r="Q73" s="268">
        <v>1041</v>
      </c>
      <c r="R73" s="268">
        <v>10</v>
      </c>
      <c r="S73" s="268">
        <v>0</v>
      </c>
      <c r="T73" s="268">
        <v>12395</v>
      </c>
      <c r="U73" s="268">
        <v>43303</v>
      </c>
      <c r="V73" s="268">
        <v>122</v>
      </c>
      <c r="W73" s="268">
        <v>7748</v>
      </c>
      <c r="X73" s="268">
        <v>45644</v>
      </c>
      <c r="Y73" s="268">
        <v>120</v>
      </c>
      <c r="Z73" s="268">
        <v>64615</v>
      </c>
    </row>
    <row r="74" spans="1:27" s="267" customFormat="1" ht="15.95" customHeight="1">
      <c r="A74" s="124" t="s">
        <v>1580</v>
      </c>
      <c r="B74" s="268">
        <v>176566</v>
      </c>
      <c r="C74" s="268">
        <v>25249</v>
      </c>
      <c r="D74" s="268">
        <v>0</v>
      </c>
      <c r="E74" s="268">
        <v>0</v>
      </c>
      <c r="F74" s="268">
        <v>24452</v>
      </c>
      <c r="G74" s="268">
        <v>36303</v>
      </c>
      <c r="H74" s="268">
        <v>200</v>
      </c>
      <c r="I74" s="268">
        <v>2804</v>
      </c>
      <c r="J74" s="268">
        <v>23554</v>
      </c>
      <c r="K74" s="268">
        <v>8516</v>
      </c>
      <c r="L74" s="268">
        <v>1278</v>
      </c>
      <c r="M74" s="268">
        <v>13252</v>
      </c>
      <c r="N74" s="268">
        <v>24665</v>
      </c>
      <c r="O74" s="268">
        <v>394</v>
      </c>
      <c r="P74" s="268">
        <v>0</v>
      </c>
      <c r="Q74" s="268">
        <v>0</v>
      </c>
      <c r="R74" s="268">
        <v>10</v>
      </c>
      <c r="S74" s="268">
        <v>0</v>
      </c>
      <c r="T74" s="268">
        <v>1623</v>
      </c>
      <c r="U74" s="268">
        <v>5605</v>
      </c>
      <c r="V74" s="268">
        <v>0</v>
      </c>
      <c r="W74" s="268">
        <v>1198</v>
      </c>
      <c r="X74" s="268">
        <v>5763</v>
      </c>
      <c r="Y74" s="268"/>
      <c r="Z74" s="268">
        <v>1700</v>
      </c>
    </row>
    <row r="75" spans="1:27" s="267" customFormat="1" ht="15.95" customHeight="1">
      <c r="A75" s="124" t="s">
        <v>1635</v>
      </c>
      <c r="B75" s="268">
        <v>175853</v>
      </c>
      <c r="C75" s="268">
        <v>32123</v>
      </c>
      <c r="D75" s="268">
        <v>0</v>
      </c>
      <c r="E75" s="268">
        <v>0</v>
      </c>
      <c r="F75" s="268">
        <v>30617</v>
      </c>
      <c r="G75" s="268">
        <v>43695</v>
      </c>
      <c r="H75" s="268">
        <v>157</v>
      </c>
      <c r="I75" s="268">
        <v>1070</v>
      </c>
      <c r="J75" s="268">
        <v>20137</v>
      </c>
      <c r="K75" s="268">
        <v>8406</v>
      </c>
      <c r="L75" s="268">
        <v>1456</v>
      </c>
      <c r="M75" s="268">
        <v>25134</v>
      </c>
      <c r="N75" s="268">
        <v>6740</v>
      </c>
      <c r="O75" s="268">
        <v>1166</v>
      </c>
      <c r="P75" s="268">
        <v>310</v>
      </c>
      <c r="Q75" s="268">
        <v>0</v>
      </c>
      <c r="R75" s="268">
        <v>0</v>
      </c>
      <c r="S75" s="268">
        <v>0</v>
      </c>
      <c r="T75" s="268">
        <v>1354</v>
      </c>
      <c r="U75" s="268">
        <v>100</v>
      </c>
      <c r="V75" s="268">
        <v>27</v>
      </c>
      <c r="W75" s="268">
        <v>1141</v>
      </c>
      <c r="X75" s="268">
        <v>2220</v>
      </c>
      <c r="Y75" s="268"/>
      <c r="Z75" s="268"/>
    </row>
    <row r="76" spans="1:27" s="267" customFormat="1" ht="15.95" customHeight="1">
      <c r="A76" s="124" t="s">
        <v>1581</v>
      </c>
      <c r="B76" s="268">
        <v>432995</v>
      </c>
      <c r="C76" s="268">
        <v>61843</v>
      </c>
      <c r="D76" s="268">
        <v>0</v>
      </c>
      <c r="E76" s="268">
        <v>100</v>
      </c>
      <c r="F76" s="268">
        <v>72188</v>
      </c>
      <c r="G76" s="268">
        <v>58498</v>
      </c>
      <c r="H76" s="268">
        <v>5904</v>
      </c>
      <c r="I76" s="268">
        <v>2745</v>
      </c>
      <c r="J76" s="268">
        <v>38939</v>
      </c>
      <c r="K76" s="268">
        <v>24669</v>
      </c>
      <c r="L76" s="268">
        <v>1333</v>
      </c>
      <c r="M76" s="268">
        <v>79436</v>
      </c>
      <c r="N76" s="268">
        <v>13012</v>
      </c>
      <c r="O76" s="268">
        <v>1273</v>
      </c>
      <c r="P76" s="268">
        <v>1610</v>
      </c>
      <c r="Q76" s="268">
        <v>75</v>
      </c>
      <c r="R76" s="268">
        <v>0</v>
      </c>
      <c r="S76" s="268">
        <v>0</v>
      </c>
      <c r="T76" s="268">
        <v>3082</v>
      </c>
      <c r="U76" s="268">
        <v>372</v>
      </c>
      <c r="V76" s="268">
        <v>67</v>
      </c>
      <c r="W76" s="268">
        <v>3129</v>
      </c>
      <c r="X76" s="268">
        <v>11385</v>
      </c>
      <c r="Y76" s="268">
        <v>100</v>
      </c>
      <c r="Z76" s="268">
        <v>53235</v>
      </c>
    </row>
    <row r="77" spans="1:27" s="267" customFormat="1" ht="15.95" customHeight="1">
      <c r="A77" s="124" t="s">
        <v>1636</v>
      </c>
      <c r="B77" s="268">
        <v>260067</v>
      </c>
      <c r="C77" s="268">
        <v>25288</v>
      </c>
      <c r="D77" s="268">
        <v>0</v>
      </c>
      <c r="E77" s="268">
        <v>25</v>
      </c>
      <c r="F77" s="268">
        <v>21952</v>
      </c>
      <c r="G77" s="268">
        <v>48871</v>
      </c>
      <c r="H77" s="268">
        <v>3074</v>
      </c>
      <c r="I77" s="268">
        <v>3497</v>
      </c>
      <c r="J77" s="268">
        <v>18712</v>
      </c>
      <c r="K77" s="268">
        <v>15303</v>
      </c>
      <c r="L77" s="268">
        <v>6068</v>
      </c>
      <c r="M77" s="268">
        <v>64134</v>
      </c>
      <c r="N77" s="268">
        <v>25954</v>
      </c>
      <c r="O77" s="268">
        <v>3348</v>
      </c>
      <c r="P77" s="268">
        <v>546</v>
      </c>
      <c r="Q77" s="268">
        <v>74</v>
      </c>
      <c r="R77" s="268">
        <v>0</v>
      </c>
      <c r="S77" s="268">
        <v>0</v>
      </c>
      <c r="T77" s="268">
        <v>2525</v>
      </c>
      <c r="U77" s="268">
        <v>10263</v>
      </c>
      <c r="V77" s="268">
        <v>0</v>
      </c>
      <c r="W77" s="268">
        <v>333</v>
      </c>
      <c r="X77" s="268">
        <v>7600</v>
      </c>
      <c r="Y77" s="268"/>
      <c r="Z77" s="268">
        <v>2500</v>
      </c>
      <c r="AA77" s="267">
        <v>0</v>
      </c>
    </row>
    <row r="78" spans="1:27" s="267" customFormat="1" ht="15.95" customHeight="1">
      <c r="A78" s="124" t="s">
        <v>1582</v>
      </c>
      <c r="B78" s="268">
        <v>226850</v>
      </c>
      <c r="C78" s="268">
        <v>24602</v>
      </c>
      <c r="D78" s="268">
        <v>0</v>
      </c>
      <c r="E78" s="268">
        <v>1243</v>
      </c>
      <c r="F78" s="268">
        <v>23895</v>
      </c>
      <c r="G78" s="268">
        <v>42488</v>
      </c>
      <c r="H78" s="268">
        <v>3831</v>
      </c>
      <c r="I78" s="268">
        <v>10132</v>
      </c>
      <c r="J78" s="268">
        <v>21974</v>
      </c>
      <c r="K78" s="268">
        <v>19474</v>
      </c>
      <c r="L78" s="268">
        <v>6635</v>
      </c>
      <c r="M78" s="268">
        <v>13201</v>
      </c>
      <c r="N78" s="268">
        <v>26795</v>
      </c>
      <c r="O78" s="268">
        <v>491</v>
      </c>
      <c r="P78" s="268">
        <v>0</v>
      </c>
      <c r="Q78" s="268">
        <v>598</v>
      </c>
      <c r="R78" s="268">
        <v>0</v>
      </c>
      <c r="S78" s="268">
        <v>0</v>
      </c>
      <c r="T78" s="268">
        <v>1652</v>
      </c>
      <c r="U78" s="268">
        <v>21378</v>
      </c>
      <c r="V78" s="268">
        <v>0</v>
      </c>
      <c r="W78" s="268">
        <v>1241</v>
      </c>
      <c r="X78" s="268">
        <v>4200</v>
      </c>
      <c r="Y78" s="268">
        <v>20</v>
      </c>
      <c r="Z78" s="268">
        <v>3000</v>
      </c>
    </row>
    <row r="79" spans="1:27" s="267" customFormat="1" ht="15.95" customHeight="1">
      <c r="A79" s="124" t="s">
        <v>1637</v>
      </c>
      <c r="B79" s="268">
        <v>179924</v>
      </c>
      <c r="C79" s="268">
        <v>10537</v>
      </c>
      <c r="D79" s="268">
        <v>0</v>
      </c>
      <c r="E79" s="268">
        <v>50</v>
      </c>
      <c r="F79" s="268">
        <v>20188</v>
      </c>
      <c r="G79" s="268">
        <v>45290</v>
      </c>
      <c r="H79" s="268">
        <v>190</v>
      </c>
      <c r="I79" s="268">
        <v>2449</v>
      </c>
      <c r="J79" s="268">
        <v>19219</v>
      </c>
      <c r="K79" s="268">
        <v>10245</v>
      </c>
      <c r="L79" s="268">
        <v>280</v>
      </c>
      <c r="M79" s="268">
        <v>10229</v>
      </c>
      <c r="N79" s="268">
        <v>44379</v>
      </c>
      <c r="O79" s="268">
        <v>200</v>
      </c>
      <c r="P79" s="268">
        <v>240</v>
      </c>
      <c r="Q79" s="268">
        <v>65</v>
      </c>
      <c r="R79" s="268">
        <v>0</v>
      </c>
      <c r="S79" s="268">
        <v>0</v>
      </c>
      <c r="T79" s="268">
        <v>1200</v>
      </c>
      <c r="U79" s="268">
        <v>5400</v>
      </c>
      <c r="V79" s="268">
        <v>28</v>
      </c>
      <c r="W79" s="268">
        <v>260</v>
      </c>
      <c r="X79" s="268">
        <v>7675</v>
      </c>
      <c r="Y79" s="268"/>
      <c r="Z79" s="268">
        <v>1800</v>
      </c>
    </row>
    <row r="80" spans="1:27" s="267" customFormat="1" ht="15.95" customHeight="1">
      <c r="A80" s="124" t="s">
        <v>1638</v>
      </c>
      <c r="B80" s="268">
        <v>119275</v>
      </c>
      <c r="C80" s="268">
        <v>21179</v>
      </c>
      <c r="D80" s="268">
        <v>0</v>
      </c>
      <c r="E80" s="268">
        <v>50</v>
      </c>
      <c r="F80" s="268">
        <v>13130</v>
      </c>
      <c r="G80" s="268">
        <v>25569</v>
      </c>
      <c r="H80" s="268">
        <v>1462</v>
      </c>
      <c r="I80" s="268">
        <v>2004</v>
      </c>
      <c r="J80" s="268">
        <v>10196</v>
      </c>
      <c r="K80" s="268">
        <v>7691</v>
      </c>
      <c r="L80" s="268">
        <v>260</v>
      </c>
      <c r="M80" s="268">
        <v>6996</v>
      </c>
      <c r="N80" s="268">
        <v>26675</v>
      </c>
      <c r="O80" s="268">
        <v>221</v>
      </c>
      <c r="P80" s="268">
        <v>0</v>
      </c>
      <c r="Q80" s="268">
        <v>74</v>
      </c>
      <c r="R80" s="268">
        <v>0</v>
      </c>
      <c r="S80" s="268">
        <v>0</v>
      </c>
      <c r="T80" s="268">
        <v>959</v>
      </c>
      <c r="U80" s="268">
        <v>0</v>
      </c>
      <c r="V80" s="268">
        <v>0</v>
      </c>
      <c r="W80" s="268">
        <v>446</v>
      </c>
      <c r="X80" s="268">
        <v>2363</v>
      </c>
      <c r="Y80" s="268"/>
      <c r="Z80" s="268">
        <v>0</v>
      </c>
      <c r="AA80" s="267">
        <v>0</v>
      </c>
    </row>
    <row r="81" spans="1:26" s="267" customFormat="1" ht="15.95" customHeight="1">
      <c r="A81" s="124" t="s">
        <v>1639</v>
      </c>
      <c r="B81" s="268">
        <v>44262</v>
      </c>
      <c r="C81" s="268">
        <v>4850</v>
      </c>
      <c r="D81" s="268">
        <v>0</v>
      </c>
      <c r="E81" s="268">
        <v>0</v>
      </c>
      <c r="F81" s="268">
        <v>187</v>
      </c>
      <c r="G81" s="268"/>
      <c r="H81" s="268">
        <v>6600</v>
      </c>
      <c r="I81" s="268">
        <v>0</v>
      </c>
      <c r="J81" s="268">
        <v>0</v>
      </c>
      <c r="K81" s="268">
        <v>0</v>
      </c>
      <c r="L81" s="268">
        <v>640</v>
      </c>
      <c r="M81" s="268">
        <v>16531</v>
      </c>
      <c r="N81" s="268">
        <v>11753</v>
      </c>
      <c r="O81" s="268">
        <v>0</v>
      </c>
      <c r="P81" s="268">
        <v>0</v>
      </c>
      <c r="Q81" s="268">
        <v>155</v>
      </c>
      <c r="R81" s="268">
        <v>0</v>
      </c>
      <c r="S81" s="268">
        <v>0</v>
      </c>
      <c r="T81" s="268">
        <v>0</v>
      </c>
      <c r="U81" s="268">
        <v>185</v>
      </c>
      <c r="V81" s="268">
        <v>0</v>
      </c>
      <c r="W81" s="268">
        <v>0</v>
      </c>
      <c r="X81" s="268">
        <v>2781</v>
      </c>
      <c r="Y81" s="268"/>
      <c r="Z81" s="268">
        <v>580</v>
      </c>
    </row>
    <row r="82" spans="1:26" s="267" customFormat="1" ht="15.95" customHeight="1">
      <c r="A82" s="124" t="s">
        <v>1640</v>
      </c>
      <c r="B82" s="268">
        <v>82397</v>
      </c>
      <c r="C82" s="268">
        <v>14239</v>
      </c>
      <c r="D82" s="268">
        <v>0</v>
      </c>
      <c r="E82" s="268">
        <v>0</v>
      </c>
      <c r="F82" s="268">
        <v>2582</v>
      </c>
      <c r="G82" s="268">
        <v>10250</v>
      </c>
      <c r="H82" s="268">
        <v>6000</v>
      </c>
      <c r="I82" s="268">
        <v>0</v>
      </c>
      <c r="J82" s="268">
        <v>1167</v>
      </c>
      <c r="K82" s="268">
        <v>0</v>
      </c>
      <c r="L82" s="268">
        <v>738</v>
      </c>
      <c r="M82" s="268">
        <v>41187</v>
      </c>
      <c r="N82" s="268">
        <v>2777</v>
      </c>
      <c r="O82" s="268">
        <v>0</v>
      </c>
      <c r="P82" s="268">
        <v>0</v>
      </c>
      <c r="Q82" s="268">
        <v>0</v>
      </c>
      <c r="R82" s="268">
        <v>0</v>
      </c>
      <c r="S82" s="268">
        <v>0</v>
      </c>
      <c r="T82" s="268">
        <v>0</v>
      </c>
      <c r="U82" s="268">
        <v>0</v>
      </c>
      <c r="V82" s="268">
        <v>0</v>
      </c>
      <c r="W82" s="268">
        <v>0</v>
      </c>
      <c r="X82" s="268">
        <v>1657</v>
      </c>
      <c r="Y82" s="268"/>
      <c r="Z82" s="268">
        <v>1800</v>
      </c>
    </row>
    <row r="83" spans="1:26" s="270" customFormat="1" ht="20.100000000000001" customHeight="1">
      <c r="A83" s="129" t="s">
        <v>1641</v>
      </c>
      <c r="B83" s="266">
        <v>2077584</v>
      </c>
      <c r="C83" s="266">
        <v>233260</v>
      </c>
      <c r="D83" s="266">
        <v>0</v>
      </c>
      <c r="E83" s="266">
        <v>2112</v>
      </c>
      <c r="F83" s="266">
        <v>212398</v>
      </c>
      <c r="G83" s="266">
        <v>447643</v>
      </c>
      <c r="H83" s="266">
        <v>16360</v>
      </c>
      <c r="I83" s="266">
        <v>22770</v>
      </c>
      <c r="J83" s="266">
        <v>273171</v>
      </c>
      <c r="K83" s="266">
        <v>181041</v>
      </c>
      <c r="L83" s="266">
        <v>6116</v>
      </c>
      <c r="M83" s="266">
        <v>53717</v>
      </c>
      <c r="N83" s="266">
        <v>316571</v>
      </c>
      <c r="O83" s="266">
        <v>105713</v>
      </c>
      <c r="P83" s="266">
        <v>16845</v>
      </c>
      <c r="Q83" s="266">
        <v>1333</v>
      </c>
      <c r="R83" s="266">
        <v>0</v>
      </c>
      <c r="S83" s="266">
        <v>0</v>
      </c>
      <c r="T83" s="266">
        <v>8549</v>
      </c>
      <c r="U83" s="266">
        <v>82596</v>
      </c>
      <c r="V83" s="266">
        <v>1913</v>
      </c>
      <c r="W83" s="266">
        <v>9373</v>
      </c>
      <c r="X83" s="266">
        <v>52195</v>
      </c>
      <c r="Y83" s="266">
        <v>132</v>
      </c>
      <c r="Z83" s="266">
        <v>33776</v>
      </c>
    </row>
    <row r="84" spans="1:26" s="270" customFormat="1" ht="20.100000000000001" customHeight="1">
      <c r="A84" s="112" t="s">
        <v>1642</v>
      </c>
      <c r="B84" s="268">
        <v>354040</v>
      </c>
      <c r="C84" s="268">
        <v>40958</v>
      </c>
      <c r="D84" s="268">
        <v>0</v>
      </c>
      <c r="E84" s="268">
        <v>562</v>
      </c>
      <c r="F84" s="268">
        <v>33339</v>
      </c>
      <c r="G84" s="268">
        <v>72843</v>
      </c>
      <c r="H84" s="268">
        <v>2736</v>
      </c>
      <c r="I84" s="268">
        <v>8685</v>
      </c>
      <c r="J84" s="268">
        <v>46956</v>
      </c>
      <c r="K84" s="268">
        <v>11427</v>
      </c>
      <c r="L84" s="268">
        <v>1189</v>
      </c>
      <c r="M84" s="268">
        <v>5436</v>
      </c>
      <c r="N84" s="268">
        <v>29134</v>
      </c>
      <c r="O84" s="268">
        <v>67711</v>
      </c>
      <c r="P84" s="268">
        <v>7841</v>
      </c>
      <c r="Q84" s="268">
        <v>543</v>
      </c>
      <c r="R84" s="268">
        <v>0</v>
      </c>
      <c r="S84" s="268">
        <v>0</v>
      </c>
      <c r="T84" s="268">
        <v>2279</v>
      </c>
      <c r="U84" s="268">
        <v>6256</v>
      </c>
      <c r="V84" s="268">
        <v>874</v>
      </c>
      <c r="W84" s="268">
        <v>1851</v>
      </c>
      <c r="X84" s="268">
        <v>7420</v>
      </c>
      <c r="Y84" s="268"/>
      <c r="Z84" s="268">
        <v>6000</v>
      </c>
    </row>
    <row r="85" spans="1:26" s="270" customFormat="1" ht="20.100000000000001" customHeight="1">
      <c r="A85" s="115" t="s">
        <v>1583</v>
      </c>
      <c r="B85" s="268">
        <v>60102</v>
      </c>
      <c r="C85" s="268">
        <v>5755</v>
      </c>
      <c r="D85" s="268"/>
      <c r="E85" s="268"/>
      <c r="F85" s="268">
        <v>13716</v>
      </c>
      <c r="G85" s="268">
        <v>7593</v>
      </c>
      <c r="H85" s="268">
        <v>590</v>
      </c>
      <c r="I85" s="268"/>
      <c r="J85" s="268">
        <v>1870</v>
      </c>
      <c r="K85" s="268">
        <v>1900</v>
      </c>
      <c r="L85" s="268">
        <v>373</v>
      </c>
      <c r="M85" s="268">
        <v>17830</v>
      </c>
      <c r="N85" s="268"/>
      <c r="O85" s="268"/>
      <c r="P85" s="268">
        <v>3721</v>
      </c>
      <c r="Q85" s="268"/>
      <c r="R85" s="268"/>
      <c r="S85" s="268"/>
      <c r="T85" s="268">
        <v>131</v>
      </c>
      <c r="U85" s="268">
        <v>1033</v>
      </c>
      <c r="V85" s="268"/>
      <c r="W85" s="268">
        <v>1129</v>
      </c>
      <c r="X85" s="268">
        <v>1460</v>
      </c>
      <c r="Y85" s="268">
        <v>6</v>
      </c>
      <c r="Z85" s="268">
        <v>2995</v>
      </c>
    </row>
    <row r="86" spans="1:26" s="270" customFormat="1" ht="20.100000000000001" customHeight="1">
      <c r="A86" s="115" t="s">
        <v>1597</v>
      </c>
      <c r="B86" s="268">
        <v>1663442</v>
      </c>
      <c r="C86" s="268">
        <v>186547</v>
      </c>
      <c r="D86" s="268">
        <v>0</v>
      </c>
      <c r="E86" s="268">
        <v>1550</v>
      </c>
      <c r="F86" s="268">
        <v>165343</v>
      </c>
      <c r="G86" s="268">
        <v>367207</v>
      </c>
      <c r="H86" s="268">
        <v>13034</v>
      </c>
      <c r="I86" s="268">
        <v>14085</v>
      </c>
      <c r="J86" s="268">
        <v>224345</v>
      </c>
      <c r="K86" s="268">
        <v>167714</v>
      </c>
      <c r="L86" s="268">
        <v>4554</v>
      </c>
      <c r="M86" s="268">
        <v>30451</v>
      </c>
      <c r="N86" s="268">
        <v>287437</v>
      </c>
      <c r="O86" s="268">
        <v>38002</v>
      </c>
      <c r="P86" s="268">
        <v>5283</v>
      </c>
      <c r="Q86" s="268">
        <v>790</v>
      </c>
      <c r="R86" s="268">
        <v>0</v>
      </c>
      <c r="S86" s="268">
        <v>0</v>
      </c>
      <c r="T86" s="268">
        <v>6139</v>
      </c>
      <c r="U86" s="268">
        <v>75307</v>
      </c>
      <c r="V86" s="268">
        <v>1039</v>
      </c>
      <c r="W86" s="268">
        <v>6393</v>
      </c>
      <c r="X86" s="268">
        <v>43315</v>
      </c>
      <c r="Y86" s="268">
        <v>126</v>
      </c>
      <c r="Z86" s="268">
        <v>24781</v>
      </c>
    </row>
    <row r="87" spans="1:26" s="270" customFormat="1" ht="20.100000000000001" customHeight="1">
      <c r="A87" s="124" t="s">
        <v>1643</v>
      </c>
      <c r="B87" s="268">
        <v>523600</v>
      </c>
      <c r="C87" s="268">
        <v>44558</v>
      </c>
      <c r="D87" s="268"/>
      <c r="E87" s="268">
        <v>762</v>
      </c>
      <c r="F87" s="268">
        <v>50913</v>
      </c>
      <c r="G87" s="268">
        <v>143518</v>
      </c>
      <c r="H87" s="268">
        <v>8459</v>
      </c>
      <c r="I87" s="268">
        <v>1954</v>
      </c>
      <c r="J87" s="268">
        <v>89449</v>
      </c>
      <c r="K87" s="268">
        <v>54458</v>
      </c>
      <c r="L87" s="268">
        <v>2066</v>
      </c>
      <c r="M87" s="268">
        <v>7755</v>
      </c>
      <c r="N87" s="268">
        <v>37618</v>
      </c>
      <c r="O87" s="268">
        <v>13257</v>
      </c>
      <c r="P87" s="268">
        <v>500</v>
      </c>
      <c r="Q87" s="268">
        <v>337</v>
      </c>
      <c r="R87" s="268"/>
      <c r="S87" s="268"/>
      <c r="T87" s="268">
        <v>2011</v>
      </c>
      <c r="U87" s="268">
        <v>34634</v>
      </c>
      <c r="V87" s="268">
        <v>825</v>
      </c>
      <c r="W87" s="268">
        <v>2384</v>
      </c>
      <c r="X87" s="268">
        <v>17112</v>
      </c>
      <c r="Y87" s="268">
        <v>30</v>
      </c>
      <c r="Z87" s="268">
        <v>11000</v>
      </c>
    </row>
    <row r="88" spans="1:26" s="270" customFormat="1" ht="20.100000000000001" customHeight="1">
      <c r="A88" s="124" t="s">
        <v>1644</v>
      </c>
      <c r="B88" s="268">
        <v>197728</v>
      </c>
      <c r="C88" s="268">
        <v>24607</v>
      </c>
      <c r="D88" s="268"/>
      <c r="E88" s="268">
        <v>695</v>
      </c>
      <c r="F88" s="268">
        <v>21455</v>
      </c>
      <c r="G88" s="268">
        <v>37910</v>
      </c>
      <c r="H88" s="268">
        <v>41</v>
      </c>
      <c r="I88" s="268">
        <v>1661</v>
      </c>
      <c r="J88" s="268">
        <v>19341</v>
      </c>
      <c r="K88" s="268">
        <v>17074</v>
      </c>
      <c r="L88" s="268">
        <v>257</v>
      </c>
      <c r="M88" s="268">
        <v>778</v>
      </c>
      <c r="N88" s="268">
        <v>59315</v>
      </c>
      <c r="O88" s="268">
        <v>4727</v>
      </c>
      <c r="P88" s="268"/>
      <c r="Q88" s="268">
        <v>82</v>
      </c>
      <c r="R88" s="268"/>
      <c r="S88" s="268"/>
      <c r="T88" s="268">
        <v>369</v>
      </c>
      <c r="U88" s="268">
        <v>4034</v>
      </c>
      <c r="V88" s="268">
        <v>35</v>
      </c>
      <c r="W88" s="268">
        <v>1186</v>
      </c>
      <c r="X88" s="268">
        <v>3025</v>
      </c>
      <c r="Y88" s="268">
        <v>22</v>
      </c>
      <c r="Z88" s="268">
        <v>1114</v>
      </c>
    </row>
    <row r="89" spans="1:26" s="270" customFormat="1" ht="20.100000000000001" customHeight="1">
      <c r="A89" s="124" t="s">
        <v>1645</v>
      </c>
      <c r="B89" s="268">
        <v>143146</v>
      </c>
      <c r="C89" s="268">
        <v>16663</v>
      </c>
      <c r="D89" s="268"/>
      <c r="E89" s="268"/>
      <c r="F89" s="268">
        <v>10587</v>
      </c>
      <c r="G89" s="268">
        <v>20536</v>
      </c>
      <c r="H89" s="268">
        <v>169</v>
      </c>
      <c r="I89" s="268">
        <v>1130</v>
      </c>
      <c r="J89" s="268">
        <v>10158</v>
      </c>
      <c r="K89" s="268">
        <v>14844</v>
      </c>
      <c r="L89" s="268">
        <v>249</v>
      </c>
      <c r="M89" s="268">
        <v>3152</v>
      </c>
      <c r="N89" s="268">
        <v>50996</v>
      </c>
      <c r="O89" s="268">
        <v>3154</v>
      </c>
      <c r="P89" s="268"/>
      <c r="Q89" s="268">
        <v>85</v>
      </c>
      <c r="R89" s="268"/>
      <c r="S89" s="268"/>
      <c r="T89" s="268">
        <v>754</v>
      </c>
      <c r="U89" s="268">
        <v>5217</v>
      </c>
      <c r="V89" s="268"/>
      <c r="W89" s="268">
        <v>390</v>
      </c>
      <c r="X89" s="268">
        <v>3612</v>
      </c>
      <c r="Y89" s="268"/>
      <c r="Z89" s="268">
        <v>1450</v>
      </c>
    </row>
    <row r="90" spans="1:26" s="270" customFormat="1" ht="20.100000000000001" customHeight="1">
      <c r="A90" s="124" t="s">
        <v>1646</v>
      </c>
      <c r="B90" s="268">
        <v>154208</v>
      </c>
      <c r="C90" s="268">
        <v>20063</v>
      </c>
      <c r="D90" s="268"/>
      <c r="E90" s="268"/>
      <c r="F90" s="268">
        <v>16821</v>
      </c>
      <c r="G90" s="268">
        <v>34514</v>
      </c>
      <c r="H90" s="268">
        <v>17</v>
      </c>
      <c r="I90" s="268">
        <v>1741</v>
      </c>
      <c r="J90" s="268">
        <v>14164</v>
      </c>
      <c r="K90" s="268">
        <v>12498</v>
      </c>
      <c r="L90" s="268">
        <v>149</v>
      </c>
      <c r="M90" s="268">
        <v>1093</v>
      </c>
      <c r="N90" s="268">
        <v>33409</v>
      </c>
      <c r="O90" s="268">
        <v>4825</v>
      </c>
      <c r="P90" s="268"/>
      <c r="Q90" s="268">
        <v>11</v>
      </c>
      <c r="R90" s="268"/>
      <c r="S90" s="268"/>
      <c r="T90" s="268">
        <v>634</v>
      </c>
      <c r="U90" s="268">
        <v>6619</v>
      </c>
      <c r="V90" s="268"/>
      <c r="W90" s="268">
        <v>319</v>
      </c>
      <c r="X90" s="268">
        <v>3124</v>
      </c>
      <c r="Y90" s="268">
        <v>50</v>
      </c>
      <c r="Z90" s="268">
        <v>4157</v>
      </c>
    </row>
    <row r="91" spans="1:26" s="270" customFormat="1" ht="20.100000000000001" customHeight="1">
      <c r="A91" s="124" t="s">
        <v>1647</v>
      </c>
      <c r="B91" s="268">
        <v>134566</v>
      </c>
      <c r="C91" s="268">
        <v>22835</v>
      </c>
      <c r="D91" s="268"/>
      <c r="E91" s="268"/>
      <c r="F91" s="268">
        <v>17449</v>
      </c>
      <c r="G91" s="268">
        <v>18229</v>
      </c>
      <c r="H91" s="268">
        <v>438</v>
      </c>
      <c r="I91" s="268">
        <v>1816</v>
      </c>
      <c r="J91" s="268">
        <v>11908</v>
      </c>
      <c r="K91" s="268">
        <v>10523</v>
      </c>
      <c r="L91" s="268">
        <v>586</v>
      </c>
      <c r="M91" s="268">
        <v>9108</v>
      </c>
      <c r="N91" s="268">
        <v>22773</v>
      </c>
      <c r="O91" s="268">
        <v>5438</v>
      </c>
      <c r="P91" s="268">
        <v>3883</v>
      </c>
      <c r="Q91" s="268">
        <v>43</v>
      </c>
      <c r="R91" s="268"/>
      <c r="S91" s="268"/>
      <c r="T91" s="268">
        <v>853</v>
      </c>
      <c r="U91" s="268">
        <v>4777</v>
      </c>
      <c r="V91" s="268">
        <v>31</v>
      </c>
      <c r="W91" s="268">
        <v>734</v>
      </c>
      <c r="X91" s="268">
        <v>1797</v>
      </c>
      <c r="Y91" s="268"/>
      <c r="Z91" s="268">
        <v>1345</v>
      </c>
    </row>
    <row r="92" spans="1:26" s="270" customFormat="1" ht="20.100000000000001" customHeight="1">
      <c r="A92" s="124" t="s">
        <v>1648</v>
      </c>
      <c r="B92" s="268">
        <v>126073</v>
      </c>
      <c r="C92" s="268">
        <v>10517</v>
      </c>
      <c r="D92" s="268"/>
      <c r="E92" s="268"/>
      <c r="F92" s="268">
        <v>8998</v>
      </c>
      <c r="G92" s="268">
        <v>22016</v>
      </c>
      <c r="H92" s="268">
        <v>2415</v>
      </c>
      <c r="I92" s="268">
        <v>1035</v>
      </c>
      <c r="J92" s="268">
        <v>23185</v>
      </c>
      <c r="K92" s="268">
        <v>16961</v>
      </c>
      <c r="L92" s="268">
        <v>233</v>
      </c>
      <c r="M92" s="268">
        <v>3567</v>
      </c>
      <c r="N92" s="268">
        <v>21020</v>
      </c>
      <c r="O92" s="268">
        <v>2501</v>
      </c>
      <c r="P92" s="268"/>
      <c r="Q92" s="268"/>
      <c r="R92" s="268"/>
      <c r="S92" s="268"/>
      <c r="T92" s="268">
        <v>537</v>
      </c>
      <c r="U92" s="268">
        <v>6604</v>
      </c>
      <c r="V92" s="268">
        <v>65</v>
      </c>
      <c r="W92" s="268">
        <v>451</v>
      </c>
      <c r="X92" s="268">
        <v>3968</v>
      </c>
      <c r="Y92" s="268"/>
      <c r="Z92" s="268">
        <v>2000</v>
      </c>
    </row>
    <row r="93" spans="1:26" s="270" customFormat="1" ht="20.100000000000001" customHeight="1">
      <c r="A93" s="124" t="s">
        <v>1649</v>
      </c>
      <c r="B93" s="268">
        <v>207627</v>
      </c>
      <c r="C93" s="268">
        <v>27520</v>
      </c>
      <c r="D93" s="268"/>
      <c r="E93" s="268">
        <v>93</v>
      </c>
      <c r="F93" s="268">
        <v>17753</v>
      </c>
      <c r="G93" s="268">
        <v>53228</v>
      </c>
      <c r="H93" s="268">
        <v>140</v>
      </c>
      <c r="I93" s="268">
        <v>3060</v>
      </c>
      <c r="J93" s="268">
        <v>29377</v>
      </c>
      <c r="K93" s="268">
        <v>21937</v>
      </c>
      <c r="L93" s="268">
        <v>150</v>
      </c>
      <c r="M93" s="268">
        <v>3291</v>
      </c>
      <c r="N93" s="268">
        <v>32152</v>
      </c>
      <c r="O93" s="268">
        <v>2301</v>
      </c>
      <c r="P93" s="268"/>
      <c r="Q93" s="268">
        <v>75</v>
      </c>
      <c r="R93" s="268"/>
      <c r="S93" s="268"/>
      <c r="T93" s="268">
        <v>359</v>
      </c>
      <c r="U93" s="268">
        <v>7931</v>
      </c>
      <c r="V93" s="268">
        <v>43</v>
      </c>
      <c r="W93" s="268">
        <v>516</v>
      </c>
      <c r="X93" s="268">
        <v>5623</v>
      </c>
      <c r="Y93" s="268">
        <v>1</v>
      </c>
      <c r="Z93" s="268">
        <v>2077</v>
      </c>
    </row>
    <row r="94" spans="1:26" s="270" customFormat="1" ht="20.100000000000001" customHeight="1">
      <c r="A94" s="125" t="s">
        <v>1650</v>
      </c>
      <c r="B94" s="268">
        <v>95336</v>
      </c>
      <c r="C94" s="268">
        <v>6821</v>
      </c>
      <c r="D94" s="268"/>
      <c r="E94" s="268"/>
      <c r="F94" s="268">
        <v>13096</v>
      </c>
      <c r="G94" s="268">
        <v>20462</v>
      </c>
      <c r="H94" s="268">
        <v>1334</v>
      </c>
      <c r="I94" s="268">
        <v>961</v>
      </c>
      <c r="J94" s="268">
        <v>13857</v>
      </c>
      <c r="K94" s="268">
        <v>9166</v>
      </c>
      <c r="L94" s="268">
        <v>768</v>
      </c>
      <c r="M94" s="268">
        <v>1167</v>
      </c>
      <c r="N94" s="268">
        <v>18514</v>
      </c>
      <c r="O94" s="268">
        <v>1657</v>
      </c>
      <c r="P94" s="268">
        <v>900</v>
      </c>
      <c r="Q94" s="268">
        <v>82</v>
      </c>
      <c r="R94" s="268"/>
      <c r="S94" s="268"/>
      <c r="T94" s="268">
        <v>316</v>
      </c>
      <c r="U94" s="268">
        <v>2662</v>
      </c>
      <c r="V94" s="268">
        <v>40</v>
      </c>
      <c r="W94" s="268">
        <v>335</v>
      </c>
      <c r="X94" s="268">
        <v>2409</v>
      </c>
      <c r="Y94" s="268">
        <v>1</v>
      </c>
      <c r="Z94" s="268">
        <v>788</v>
      </c>
    </row>
    <row r="95" spans="1:26" s="270" customFormat="1" ht="20.100000000000001" customHeight="1">
      <c r="A95" s="124" t="s">
        <v>1651</v>
      </c>
      <c r="B95" s="268">
        <v>81158</v>
      </c>
      <c r="C95" s="268">
        <v>12963</v>
      </c>
      <c r="D95" s="268"/>
      <c r="E95" s="268"/>
      <c r="F95" s="268">
        <v>8271</v>
      </c>
      <c r="G95" s="268">
        <v>16794</v>
      </c>
      <c r="H95" s="268">
        <v>21</v>
      </c>
      <c r="I95" s="268">
        <v>727</v>
      </c>
      <c r="J95" s="268">
        <v>12906</v>
      </c>
      <c r="K95" s="268">
        <v>10253</v>
      </c>
      <c r="L95" s="268">
        <v>96</v>
      </c>
      <c r="M95" s="268">
        <v>540</v>
      </c>
      <c r="N95" s="268">
        <v>11640</v>
      </c>
      <c r="O95" s="268">
        <v>142</v>
      </c>
      <c r="P95" s="268"/>
      <c r="Q95" s="268">
        <v>75</v>
      </c>
      <c r="R95" s="268"/>
      <c r="S95" s="268"/>
      <c r="T95" s="268">
        <v>306</v>
      </c>
      <c r="U95" s="268">
        <v>2829</v>
      </c>
      <c r="V95" s="268"/>
      <c r="W95" s="268">
        <v>78</v>
      </c>
      <c r="X95" s="268">
        <v>2645</v>
      </c>
      <c r="Y95" s="268">
        <v>22</v>
      </c>
      <c r="Z95" s="268">
        <v>850</v>
      </c>
    </row>
    <row r="96" spans="1:26" s="280" customFormat="1" ht="20.100000000000001" customHeight="1">
      <c r="A96" s="129" t="s">
        <v>1584</v>
      </c>
      <c r="B96" s="266">
        <v>3488213</v>
      </c>
      <c r="C96" s="266">
        <v>429593</v>
      </c>
      <c r="D96" s="266">
        <v>0</v>
      </c>
      <c r="E96" s="266">
        <v>2976</v>
      </c>
      <c r="F96" s="266">
        <v>265248</v>
      </c>
      <c r="G96" s="266">
        <v>717898</v>
      </c>
      <c r="H96" s="266">
        <v>5669</v>
      </c>
      <c r="I96" s="266">
        <v>36511</v>
      </c>
      <c r="J96" s="266">
        <v>281475</v>
      </c>
      <c r="K96" s="266">
        <v>313463</v>
      </c>
      <c r="L96" s="266">
        <v>13325</v>
      </c>
      <c r="M96" s="266">
        <v>66926</v>
      </c>
      <c r="N96" s="266">
        <v>815930</v>
      </c>
      <c r="O96" s="266">
        <v>177749</v>
      </c>
      <c r="P96" s="266">
        <v>90928</v>
      </c>
      <c r="Q96" s="266">
        <v>4863</v>
      </c>
      <c r="R96" s="266">
        <v>0</v>
      </c>
      <c r="S96" s="266">
        <v>0</v>
      </c>
      <c r="T96" s="266">
        <v>7903</v>
      </c>
      <c r="U96" s="266">
        <v>61001</v>
      </c>
      <c r="V96" s="266">
        <v>4202</v>
      </c>
      <c r="W96" s="266">
        <v>7003</v>
      </c>
      <c r="X96" s="266">
        <v>64250</v>
      </c>
      <c r="Y96" s="266">
        <v>160</v>
      </c>
      <c r="Z96" s="266">
        <v>121140</v>
      </c>
    </row>
    <row r="97" spans="1:27" s="281" customFormat="1" ht="20.100000000000001" customHeight="1">
      <c r="A97" s="130" t="s">
        <v>1435</v>
      </c>
      <c r="B97" s="268">
        <v>512731</v>
      </c>
      <c r="C97" s="268">
        <v>66846</v>
      </c>
      <c r="D97" s="268">
        <v>0</v>
      </c>
      <c r="E97" s="268">
        <v>120</v>
      </c>
      <c r="F97" s="268">
        <v>21709</v>
      </c>
      <c r="G97" s="268">
        <v>41522</v>
      </c>
      <c r="H97" s="268">
        <v>1190</v>
      </c>
      <c r="I97" s="268">
        <v>18234</v>
      </c>
      <c r="J97" s="268">
        <v>34360</v>
      </c>
      <c r="K97" s="268">
        <v>38386</v>
      </c>
      <c r="L97" s="268">
        <v>4013</v>
      </c>
      <c r="M97" s="268">
        <v>1040</v>
      </c>
      <c r="N97" s="268">
        <v>18806</v>
      </c>
      <c r="O97" s="268">
        <v>109375</v>
      </c>
      <c r="P97" s="268">
        <v>85742</v>
      </c>
      <c r="Q97" s="268">
        <v>3092</v>
      </c>
      <c r="R97" s="268">
        <v>0</v>
      </c>
      <c r="S97" s="268">
        <v>0</v>
      </c>
      <c r="T97" s="268">
        <v>1291</v>
      </c>
      <c r="U97" s="268">
        <v>9674</v>
      </c>
      <c r="V97" s="268">
        <v>626</v>
      </c>
      <c r="W97" s="268">
        <v>2307</v>
      </c>
      <c r="X97" s="268">
        <v>6000</v>
      </c>
      <c r="Y97" s="268">
        <v>0</v>
      </c>
      <c r="Z97" s="268">
        <v>48398</v>
      </c>
    </row>
    <row r="98" spans="1:27" s="281" customFormat="1" ht="20.100000000000001" customHeight="1">
      <c r="A98" s="130" t="s">
        <v>1430</v>
      </c>
      <c r="B98" s="268">
        <v>2975482</v>
      </c>
      <c r="C98" s="268">
        <v>362747</v>
      </c>
      <c r="D98" s="268">
        <v>0</v>
      </c>
      <c r="E98" s="268">
        <v>2856</v>
      </c>
      <c r="F98" s="268">
        <v>243539</v>
      </c>
      <c r="G98" s="268">
        <v>676376</v>
      </c>
      <c r="H98" s="268">
        <v>4479</v>
      </c>
      <c r="I98" s="268">
        <v>18277</v>
      </c>
      <c r="J98" s="268">
        <v>247115</v>
      </c>
      <c r="K98" s="268">
        <v>275077</v>
      </c>
      <c r="L98" s="268">
        <v>9312</v>
      </c>
      <c r="M98" s="268">
        <v>65886</v>
      </c>
      <c r="N98" s="268">
        <v>797124</v>
      </c>
      <c r="O98" s="268">
        <v>68374</v>
      </c>
      <c r="P98" s="268">
        <v>5186</v>
      </c>
      <c r="Q98" s="268">
        <v>1771</v>
      </c>
      <c r="R98" s="268">
        <v>0</v>
      </c>
      <c r="S98" s="268">
        <v>0</v>
      </c>
      <c r="T98" s="268">
        <v>6612</v>
      </c>
      <c r="U98" s="268">
        <v>51327</v>
      </c>
      <c r="V98" s="268">
        <v>3576</v>
      </c>
      <c r="W98" s="268">
        <v>4696</v>
      </c>
      <c r="X98" s="268">
        <v>58250</v>
      </c>
      <c r="Y98" s="268">
        <v>160</v>
      </c>
      <c r="Z98" s="268">
        <v>72742</v>
      </c>
    </row>
    <row r="99" spans="1:27" s="281" customFormat="1" ht="20.100000000000001" customHeight="1">
      <c r="A99" s="130" t="s">
        <v>1436</v>
      </c>
      <c r="B99" s="268">
        <v>441325</v>
      </c>
      <c r="C99" s="268">
        <v>47891</v>
      </c>
      <c r="D99" s="268">
        <v>0</v>
      </c>
      <c r="E99" s="268">
        <v>177</v>
      </c>
      <c r="F99" s="268">
        <v>46846</v>
      </c>
      <c r="G99" s="268">
        <v>120536</v>
      </c>
      <c r="H99" s="268">
        <v>78</v>
      </c>
      <c r="I99" s="268">
        <v>1338</v>
      </c>
      <c r="J99" s="268">
        <v>37710</v>
      </c>
      <c r="K99" s="268">
        <v>51351</v>
      </c>
      <c r="L99" s="268">
        <v>225</v>
      </c>
      <c r="M99" s="268">
        <v>16633</v>
      </c>
      <c r="N99" s="268">
        <v>74890</v>
      </c>
      <c r="O99" s="268">
        <v>8686</v>
      </c>
      <c r="P99" s="268">
        <v>687</v>
      </c>
      <c r="Q99" s="268">
        <v>151</v>
      </c>
      <c r="R99" s="268">
        <v>0</v>
      </c>
      <c r="S99" s="268">
        <v>0</v>
      </c>
      <c r="T99" s="268">
        <v>810</v>
      </c>
      <c r="U99" s="268">
        <v>18901</v>
      </c>
      <c r="V99" s="268">
        <v>0</v>
      </c>
      <c r="W99" s="268">
        <v>490</v>
      </c>
      <c r="X99" s="268">
        <v>9425</v>
      </c>
      <c r="Y99" s="268"/>
      <c r="Z99" s="268">
        <v>4500</v>
      </c>
    </row>
    <row r="100" spans="1:27" s="281" customFormat="1" ht="20.100000000000001" customHeight="1">
      <c r="A100" s="130" t="s">
        <v>1437</v>
      </c>
      <c r="B100" s="268">
        <v>267504</v>
      </c>
      <c r="C100" s="268">
        <v>23357</v>
      </c>
      <c r="D100" s="268">
        <v>0</v>
      </c>
      <c r="E100" s="268">
        <v>339</v>
      </c>
      <c r="F100" s="268">
        <v>17854</v>
      </c>
      <c r="G100" s="268">
        <v>65789</v>
      </c>
      <c r="H100" s="268">
        <v>38</v>
      </c>
      <c r="I100" s="268">
        <v>1634</v>
      </c>
      <c r="J100" s="268">
        <v>19091</v>
      </c>
      <c r="K100" s="268">
        <v>28076</v>
      </c>
      <c r="L100" s="268">
        <v>151</v>
      </c>
      <c r="M100" s="268">
        <v>3186</v>
      </c>
      <c r="N100" s="268">
        <v>81587</v>
      </c>
      <c r="O100" s="268">
        <v>8195</v>
      </c>
      <c r="P100" s="268">
        <v>40</v>
      </c>
      <c r="Q100" s="268">
        <v>599</v>
      </c>
      <c r="R100" s="268">
        <v>0</v>
      </c>
      <c r="S100" s="268">
        <v>0</v>
      </c>
      <c r="T100" s="268">
        <v>280</v>
      </c>
      <c r="U100" s="268">
        <v>1491</v>
      </c>
      <c r="V100" s="268">
        <v>552</v>
      </c>
      <c r="W100" s="268">
        <v>577</v>
      </c>
      <c r="X100" s="268">
        <v>4552</v>
      </c>
      <c r="Y100" s="268">
        <v>0</v>
      </c>
      <c r="Z100" s="268">
        <v>10116</v>
      </c>
    </row>
    <row r="101" spans="1:27" s="281" customFormat="1" ht="20.100000000000001" customHeight="1">
      <c r="A101" s="130" t="s">
        <v>1438</v>
      </c>
      <c r="B101" s="268">
        <v>651726</v>
      </c>
      <c r="C101" s="268">
        <v>108611</v>
      </c>
      <c r="D101" s="268">
        <v>0</v>
      </c>
      <c r="E101" s="268">
        <v>959</v>
      </c>
      <c r="F101" s="268">
        <v>79399</v>
      </c>
      <c r="G101" s="268">
        <v>153865</v>
      </c>
      <c r="H101" s="268">
        <v>3959</v>
      </c>
      <c r="I101" s="268">
        <v>3690</v>
      </c>
      <c r="J101" s="268">
        <v>50876</v>
      </c>
      <c r="K101" s="268">
        <v>52139</v>
      </c>
      <c r="L101" s="268">
        <v>489</v>
      </c>
      <c r="M101" s="268">
        <v>25645</v>
      </c>
      <c r="N101" s="268">
        <v>134994</v>
      </c>
      <c r="O101" s="268">
        <v>9963</v>
      </c>
      <c r="P101" s="268">
        <v>593</v>
      </c>
      <c r="Q101" s="268">
        <v>145</v>
      </c>
      <c r="R101" s="268">
        <v>0</v>
      </c>
      <c r="S101" s="268">
        <v>0</v>
      </c>
      <c r="T101" s="268">
        <v>1164</v>
      </c>
      <c r="U101" s="268">
        <v>1336</v>
      </c>
      <c r="V101" s="268">
        <v>546</v>
      </c>
      <c r="W101" s="268">
        <v>1451</v>
      </c>
      <c r="X101" s="268">
        <v>11852</v>
      </c>
      <c r="Y101" s="268">
        <v>50</v>
      </c>
      <c r="Z101" s="268">
        <v>10000</v>
      </c>
    </row>
    <row r="102" spans="1:27" s="281" customFormat="1" ht="20.100000000000001" customHeight="1">
      <c r="A102" s="130" t="s">
        <v>1439</v>
      </c>
      <c r="B102" s="268">
        <v>363151</v>
      </c>
      <c r="C102" s="268">
        <v>31026</v>
      </c>
      <c r="D102" s="268">
        <v>0</v>
      </c>
      <c r="E102" s="268">
        <v>210</v>
      </c>
      <c r="F102" s="268">
        <v>16701</v>
      </c>
      <c r="G102" s="268">
        <v>71523</v>
      </c>
      <c r="H102" s="268">
        <v>4</v>
      </c>
      <c r="I102" s="268">
        <v>2475</v>
      </c>
      <c r="J102" s="268">
        <v>37107</v>
      </c>
      <c r="K102" s="268">
        <v>27037</v>
      </c>
      <c r="L102" s="268">
        <v>2547</v>
      </c>
      <c r="M102" s="268">
        <v>1100</v>
      </c>
      <c r="N102" s="268">
        <v>139326</v>
      </c>
      <c r="O102" s="268">
        <v>4888</v>
      </c>
      <c r="P102" s="268">
        <v>1800</v>
      </c>
      <c r="Q102" s="268">
        <v>275</v>
      </c>
      <c r="R102" s="268">
        <v>0</v>
      </c>
      <c r="S102" s="268">
        <v>0</v>
      </c>
      <c r="T102" s="268">
        <v>946</v>
      </c>
      <c r="U102" s="268">
        <v>7078</v>
      </c>
      <c r="V102" s="268">
        <v>170</v>
      </c>
      <c r="W102" s="268">
        <v>575</v>
      </c>
      <c r="X102" s="268">
        <v>13583</v>
      </c>
      <c r="Y102" s="268">
        <v>80</v>
      </c>
      <c r="Z102" s="268">
        <v>4700</v>
      </c>
    </row>
    <row r="103" spans="1:27" s="281" customFormat="1" ht="20.100000000000001" customHeight="1">
      <c r="A103" s="130" t="s">
        <v>1440</v>
      </c>
      <c r="B103" s="268">
        <v>242585</v>
      </c>
      <c r="C103" s="268">
        <v>24938</v>
      </c>
      <c r="D103" s="268">
        <v>0</v>
      </c>
      <c r="E103" s="268">
        <v>203</v>
      </c>
      <c r="F103" s="268">
        <v>13830</v>
      </c>
      <c r="G103" s="268">
        <v>50767</v>
      </c>
      <c r="H103" s="268">
        <v>77</v>
      </c>
      <c r="I103" s="268">
        <v>2042</v>
      </c>
      <c r="J103" s="268">
        <v>16593</v>
      </c>
      <c r="K103" s="268">
        <v>21786</v>
      </c>
      <c r="L103" s="268">
        <v>177</v>
      </c>
      <c r="M103" s="268">
        <v>1429</v>
      </c>
      <c r="N103" s="268">
        <v>89590</v>
      </c>
      <c r="O103" s="268">
        <v>5559</v>
      </c>
      <c r="P103" s="268">
        <v>0</v>
      </c>
      <c r="Q103" s="268">
        <v>124</v>
      </c>
      <c r="R103" s="268">
        <v>0</v>
      </c>
      <c r="S103" s="268">
        <v>0</v>
      </c>
      <c r="T103" s="268">
        <v>1010</v>
      </c>
      <c r="U103" s="268">
        <v>2736</v>
      </c>
      <c r="V103" s="268">
        <v>0</v>
      </c>
      <c r="W103" s="268">
        <v>419</v>
      </c>
      <c r="X103" s="268">
        <v>2323</v>
      </c>
      <c r="Y103" s="268">
        <v>0</v>
      </c>
      <c r="Z103" s="268">
        <v>8982</v>
      </c>
    </row>
    <row r="104" spans="1:27" s="281" customFormat="1" ht="20.100000000000001" customHeight="1">
      <c r="A104" s="130" t="s">
        <v>1441</v>
      </c>
      <c r="B104" s="268">
        <v>319890</v>
      </c>
      <c r="C104" s="268">
        <v>54711</v>
      </c>
      <c r="D104" s="268">
        <v>0</v>
      </c>
      <c r="E104" s="268">
        <v>243</v>
      </c>
      <c r="F104" s="268">
        <v>22110</v>
      </c>
      <c r="G104" s="268">
        <v>76250</v>
      </c>
      <c r="H104" s="268">
        <v>73</v>
      </c>
      <c r="I104" s="268">
        <v>1774</v>
      </c>
      <c r="J104" s="268">
        <v>26078</v>
      </c>
      <c r="K104" s="268">
        <v>30939</v>
      </c>
      <c r="L104" s="268">
        <v>283</v>
      </c>
      <c r="M104" s="268">
        <v>14479</v>
      </c>
      <c r="N104" s="268">
        <v>60100</v>
      </c>
      <c r="O104" s="268">
        <v>11100</v>
      </c>
      <c r="P104" s="268">
        <v>40</v>
      </c>
      <c r="Q104" s="268">
        <v>170</v>
      </c>
      <c r="R104" s="268">
        <v>0</v>
      </c>
      <c r="S104" s="268">
        <v>0</v>
      </c>
      <c r="T104" s="268">
        <v>614</v>
      </c>
      <c r="U104" s="268">
        <v>6931</v>
      </c>
      <c r="V104" s="268">
        <v>793</v>
      </c>
      <c r="W104" s="268">
        <v>380</v>
      </c>
      <c r="X104" s="268">
        <v>7792</v>
      </c>
      <c r="Y104" s="268">
        <v>30</v>
      </c>
      <c r="Z104" s="268">
        <v>5000</v>
      </c>
    </row>
    <row r="105" spans="1:27" s="281" customFormat="1" ht="20.100000000000001" customHeight="1">
      <c r="A105" s="130" t="s">
        <v>1442</v>
      </c>
      <c r="B105" s="268">
        <v>251713</v>
      </c>
      <c r="C105" s="268">
        <v>30492</v>
      </c>
      <c r="D105" s="268">
        <v>0</v>
      </c>
      <c r="E105" s="268">
        <v>419</v>
      </c>
      <c r="F105" s="268">
        <v>21080</v>
      </c>
      <c r="G105" s="268">
        <v>54489</v>
      </c>
      <c r="H105" s="268">
        <v>73</v>
      </c>
      <c r="I105" s="268">
        <v>1523</v>
      </c>
      <c r="J105" s="268">
        <v>23800</v>
      </c>
      <c r="K105" s="268">
        <v>28751</v>
      </c>
      <c r="L105" s="268">
        <v>643</v>
      </c>
      <c r="M105" s="268">
        <v>1079</v>
      </c>
      <c r="N105" s="268">
        <v>59882</v>
      </c>
      <c r="O105" s="268">
        <v>4593</v>
      </c>
      <c r="P105" s="268">
        <v>81</v>
      </c>
      <c r="Q105" s="268">
        <v>128</v>
      </c>
      <c r="R105" s="268">
        <v>0</v>
      </c>
      <c r="S105" s="268">
        <v>0</v>
      </c>
      <c r="T105" s="268">
        <v>814</v>
      </c>
      <c r="U105" s="268">
        <v>5541</v>
      </c>
      <c r="V105" s="268">
        <v>1104</v>
      </c>
      <c r="W105" s="268">
        <v>204</v>
      </c>
      <c r="X105" s="268">
        <v>3435</v>
      </c>
      <c r="Y105" s="268">
        <v>0</v>
      </c>
      <c r="Z105" s="268">
        <v>13582</v>
      </c>
    </row>
    <row r="106" spans="1:27" s="281" customFormat="1" ht="20.100000000000001" customHeight="1">
      <c r="A106" s="130" t="s">
        <v>1443</v>
      </c>
      <c r="B106" s="268">
        <v>335696</v>
      </c>
      <c r="C106" s="268">
        <v>27474</v>
      </c>
      <c r="D106" s="268">
        <v>0</v>
      </c>
      <c r="E106" s="268">
        <v>252</v>
      </c>
      <c r="F106" s="268">
        <v>14950</v>
      </c>
      <c r="G106" s="268">
        <v>64163</v>
      </c>
      <c r="H106" s="268">
        <v>92</v>
      </c>
      <c r="I106" s="268">
        <v>2194</v>
      </c>
      <c r="J106" s="268">
        <v>22953</v>
      </c>
      <c r="K106" s="268">
        <v>27552</v>
      </c>
      <c r="L106" s="268">
        <v>4158</v>
      </c>
      <c r="M106" s="268">
        <v>1953</v>
      </c>
      <c r="N106" s="268">
        <v>132076</v>
      </c>
      <c r="O106" s="268">
        <v>11934</v>
      </c>
      <c r="P106" s="268">
        <v>1905</v>
      </c>
      <c r="Q106" s="268">
        <v>107</v>
      </c>
      <c r="R106" s="268">
        <v>0</v>
      </c>
      <c r="S106" s="268">
        <v>0</v>
      </c>
      <c r="T106" s="268">
        <v>448</v>
      </c>
      <c r="U106" s="268">
        <v>6489</v>
      </c>
      <c r="V106" s="268">
        <v>0</v>
      </c>
      <c r="W106" s="268">
        <v>441</v>
      </c>
      <c r="X106" s="268">
        <v>4472</v>
      </c>
      <c r="Y106" s="268">
        <v>0</v>
      </c>
      <c r="Z106" s="268">
        <v>12083</v>
      </c>
    </row>
    <row r="107" spans="1:27" s="281" customFormat="1" ht="20.100000000000001" customHeight="1">
      <c r="A107" s="130" t="s">
        <v>1444</v>
      </c>
      <c r="B107" s="268">
        <v>101892</v>
      </c>
      <c r="C107" s="268">
        <v>14247</v>
      </c>
      <c r="D107" s="268">
        <v>0</v>
      </c>
      <c r="E107" s="268">
        <v>54</v>
      </c>
      <c r="F107" s="268">
        <v>10769</v>
      </c>
      <c r="G107" s="268">
        <v>18994</v>
      </c>
      <c r="H107" s="268">
        <v>85</v>
      </c>
      <c r="I107" s="268">
        <v>1607</v>
      </c>
      <c r="J107" s="268">
        <v>12907</v>
      </c>
      <c r="K107" s="268">
        <v>7446</v>
      </c>
      <c r="L107" s="268">
        <v>639</v>
      </c>
      <c r="M107" s="268">
        <v>382</v>
      </c>
      <c r="N107" s="268">
        <v>24679</v>
      </c>
      <c r="O107" s="268">
        <v>3456</v>
      </c>
      <c r="P107" s="268">
        <v>40</v>
      </c>
      <c r="Q107" s="268">
        <v>72</v>
      </c>
      <c r="R107" s="268">
        <v>0</v>
      </c>
      <c r="S107" s="268">
        <v>0</v>
      </c>
      <c r="T107" s="268">
        <v>526</v>
      </c>
      <c r="U107" s="268">
        <v>824</v>
      </c>
      <c r="V107" s="268">
        <v>411</v>
      </c>
      <c r="W107" s="268">
        <v>159</v>
      </c>
      <c r="X107" s="268">
        <v>816</v>
      </c>
      <c r="Y107" s="268">
        <v>0</v>
      </c>
      <c r="Z107" s="268">
        <v>3779</v>
      </c>
    </row>
    <row r="108" spans="1:27" s="269" customFormat="1" ht="20.100000000000001" customHeight="1">
      <c r="A108" s="129" t="s">
        <v>1652</v>
      </c>
      <c r="B108" s="266">
        <v>1132188</v>
      </c>
      <c r="C108" s="266">
        <v>110000</v>
      </c>
      <c r="D108" s="266">
        <v>0</v>
      </c>
      <c r="E108" s="266">
        <v>280</v>
      </c>
      <c r="F108" s="266">
        <v>204000</v>
      </c>
      <c r="G108" s="266">
        <v>170000</v>
      </c>
      <c r="H108" s="266">
        <v>1300</v>
      </c>
      <c r="I108" s="266">
        <v>13400</v>
      </c>
      <c r="J108" s="266">
        <v>101000</v>
      </c>
      <c r="K108" s="266">
        <v>87000</v>
      </c>
      <c r="L108" s="266">
        <v>5200</v>
      </c>
      <c r="M108" s="266">
        <v>33000</v>
      </c>
      <c r="N108" s="266">
        <v>188580</v>
      </c>
      <c r="O108" s="266">
        <v>105000</v>
      </c>
      <c r="P108" s="266">
        <v>1318</v>
      </c>
      <c r="Q108" s="266">
        <v>2100</v>
      </c>
      <c r="R108" s="266">
        <v>0</v>
      </c>
      <c r="S108" s="266">
        <v>0</v>
      </c>
      <c r="T108" s="266">
        <v>3900</v>
      </c>
      <c r="U108" s="266">
        <v>21000</v>
      </c>
      <c r="V108" s="266">
        <v>300</v>
      </c>
      <c r="W108" s="266">
        <v>7210</v>
      </c>
      <c r="X108" s="266">
        <v>36600</v>
      </c>
      <c r="Y108" s="266">
        <v>200</v>
      </c>
      <c r="Z108" s="266">
        <v>40800</v>
      </c>
      <c r="AA108" s="282"/>
    </row>
    <row r="109" spans="1:27" s="270" customFormat="1" ht="20.100000000000001" customHeight="1">
      <c r="A109" s="155" t="s">
        <v>1653</v>
      </c>
      <c r="B109" s="268">
        <v>128761</v>
      </c>
      <c r="C109" s="268">
        <v>24837</v>
      </c>
      <c r="D109" s="268">
        <v>0</v>
      </c>
      <c r="E109" s="268">
        <v>150</v>
      </c>
      <c r="F109" s="268">
        <v>22000</v>
      </c>
      <c r="G109" s="268">
        <v>20000</v>
      </c>
      <c r="H109" s="268">
        <v>703</v>
      </c>
      <c r="I109" s="268">
        <v>5552</v>
      </c>
      <c r="J109" s="268">
        <v>4276</v>
      </c>
      <c r="K109" s="268">
        <v>16165</v>
      </c>
      <c r="L109" s="268">
        <v>850</v>
      </c>
      <c r="M109" s="268">
        <v>850</v>
      </c>
      <c r="N109" s="268">
        <v>14250</v>
      </c>
      <c r="O109" s="268">
        <v>2451</v>
      </c>
      <c r="P109" s="268">
        <v>18</v>
      </c>
      <c r="Q109" s="268">
        <v>308</v>
      </c>
      <c r="R109" s="268"/>
      <c r="S109" s="268"/>
      <c r="T109" s="268">
        <v>2023</v>
      </c>
      <c r="U109" s="268"/>
      <c r="V109" s="268"/>
      <c r="W109" s="268">
        <v>1931</v>
      </c>
      <c r="X109" s="268">
        <v>4597</v>
      </c>
      <c r="Y109" s="268"/>
      <c r="Z109" s="268">
        <v>7800</v>
      </c>
      <c r="AA109" s="283"/>
    </row>
    <row r="110" spans="1:27" s="270" customFormat="1" ht="20.100000000000001" customHeight="1">
      <c r="A110" s="155" t="s">
        <v>1606</v>
      </c>
      <c r="B110" s="268">
        <v>1003427</v>
      </c>
      <c r="C110" s="268">
        <v>85163</v>
      </c>
      <c r="D110" s="268">
        <v>0</v>
      </c>
      <c r="E110" s="268">
        <v>130</v>
      </c>
      <c r="F110" s="268">
        <v>182000</v>
      </c>
      <c r="G110" s="268">
        <v>150000</v>
      </c>
      <c r="H110" s="268">
        <v>597</v>
      </c>
      <c r="I110" s="268">
        <v>7848</v>
      </c>
      <c r="J110" s="268">
        <v>96724</v>
      </c>
      <c r="K110" s="268">
        <v>70835</v>
      </c>
      <c r="L110" s="268">
        <v>4350</v>
      </c>
      <c r="M110" s="268">
        <v>32150</v>
      </c>
      <c r="N110" s="268">
        <v>174330</v>
      </c>
      <c r="O110" s="268">
        <v>102549</v>
      </c>
      <c r="P110" s="268">
        <v>1300</v>
      </c>
      <c r="Q110" s="268">
        <v>1792</v>
      </c>
      <c r="R110" s="268">
        <v>0</v>
      </c>
      <c r="S110" s="268">
        <v>0</v>
      </c>
      <c r="T110" s="268">
        <v>1877</v>
      </c>
      <c r="U110" s="268">
        <v>21000</v>
      </c>
      <c r="V110" s="268">
        <v>300</v>
      </c>
      <c r="W110" s="268">
        <v>5279</v>
      </c>
      <c r="X110" s="268">
        <v>32003</v>
      </c>
      <c r="Y110" s="268">
        <v>200</v>
      </c>
      <c r="Z110" s="268">
        <v>33000</v>
      </c>
      <c r="AA110" s="283"/>
    </row>
    <row r="111" spans="1:27" s="270" customFormat="1" ht="20.100000000000001" customHeight="1">
      <c r="A111" s="157" t="s">
        <v>1654</v>
      </c>
      <c r="B111" s="268">
        <v>312035</v>
      </c>
      <c r="C111" s="268">
        <v>24855</v>
      </c>
      <c r="D111" s="268">
        <v>0</v>
      </c>
      <c r="E111" s="268">
        <v>40</v>
      </c>
      <c r="F111" s="268">
        <v>43930</v>
      </c>
      <c r="G111" s="268">
        <v>52000</v>
      </c>
      <c r="H111" s="268">
        <v>227</v>
      </c>
      <c r="I111" s="268">
        <v>3044</v>
      </c>
      <c r="J111" s="268">
        <v>37000</v>
      </c>
      <c r="K111" s="268">
        <v>24585</v>
      </c>
      <c r="L111" s="268">
        <v>1000</v>
      </c>
      <c r="M111" s="268">
        <v>9000</v>
      </c>
      <c r="N111" s="268">
        <v>58660</v>
      </c>
      <c r="O111" s="268">
        <v>33500</v>
      </c>
      <c r="P111" s="268">
        <v>300</v>
      </c>
      <c r="Q111" s="268">
        <v>830</v>
      </c>
      <c r="R111" s="268"/>
      <c r="S111" s="268"/>
      <c r="T111" s="268">
        <v>526</v>
      </c>
      <c r="U111" s="268">
        <v>4000</v>
      </c>
      <c r="V111" s="268">
        <v>120</v>
      </c>
      <c r="W111" s="268">
        <v>1681</v>
      </c>
      <c r="X111" s="268">
        <v>10677</v>
      </c>
      <c r="Y111" s="268">
        <v>60</v>
      </c>
      <c r="Z111" s="268">
        <v>6000</v>
      </c>
      <c r="AA111" s="283"/>
    </row>
    <row r="112" spans="1:27" s="270" customFormat="1" ht="20.100000000000001" customHeight="1">
      <c r="A112" s="157" t="s">
        <v>1655</v>
      </c>
      <c r="B112" s="268">
        <v>347104</v>
      </c>
      <c r="C112" s="268">
        <v>29860</v>
      </c>
      <c r="D112" s="268">
        <v>0</v>
      </c>
      <c r="E112" s="268">
        <v>30</v>
      </c>
      <c r="F112" s="268">
        <v>60000</v>
      </c>
      <c r="G112" s="268">
        <v>60000</v>
      </c>
      <c r="H112" s="268">
        <v>230</v>
      </c>
      <c r="I112" s="268">
        <v>2010</v>
      </c>
      <c r="J112" s="268">
        <v>30000</v>
      </c>
      <c r="K112" s="268">
        <v>22000</v>
      </c>
      <c r="L112" s="268">
        <v>1200</v>
      </c>
      <c r="M112" s="268">
        <v>10000</v>
      </c>
      <c r="N112" s="268">
        <v>60670</v>
      </c>
      <c r="O112" s="268">
        <v>40000</v>
      </c>
      <c r="P112" s="268">
        <v>500</v>
      </c>
      <c r="Q112" s="268">
        <v>487</v>
      </c>
      <c r="R112" s="268"/>
      <c r="S112" s="268"/>
      <c r="T112" s="268">
        <v>719</v>
      </c>
      <c r="U112" s="268">
        <v>6000</v>
      </c>
      <c r="V112" s="268">
        <v>180</v>
      </c>
      <c r="W112" s="268">
        <v>1803</v>
      </c>
      <c r="X112" s="268">
        <v>10335</v>
      </c>
      <c r="Y112" s="268">
        <v>80</v>
      </c>
      <c r="Z112" s="268">
        <v>11000</v>
      </c>
      <c r="AA112" s="283"/>
    </row>
    <row r="113" spans="1:27" s="270" customFormat="1" ht="20.100000000000001" customHeight="1">
      <c r="A113" s="157" t="s">
        <v>1656</v>
      </c>
      <c r="B113" s="268">
        <v>203086</v>
      </c>
      <c r="C113" s="268">
        <v>17000</v>
      </c>
      <c r="D113" s="268">
        <v>0</v>
      </c>
      <c r="E113" s="268">
        <v>30</v>
      </c>
      <c r="F113" s="268">
        <v>54559</v>
      </c>
      <c r="G113" s="268">
        <v>20000</v>
      </c>
      <c r="H113" s="268">
        <v>74</v>
      </c>
      <c r="I113" s="268">
        <v>1464</v>
      </c>
      <c r="J113" s="268">
        <v>17646</v>
      </c>
      <c r="K113" s="268">
        <v>14000</v>
      </c>
      <c r="L113" s="268">
        <v>910</v>
      </c>
      <c r="M113" s="268">
        <v>8400</v>
      </c>
      <c r="N113" s="268">
        <v>30000</v>
      </c>
      <c r="O113" s="268">
        <v>18000</v>
      </c>
      <c r="P113" s="268">
        <v>300</v>
      </c>
      <c r="Q113" s="268">
        <v>225</v>
      </c>
      <c r="R113" s="268"/>
      <c r="S113" s="268"/>
      <c r="T113" s="268">
        <v>302</v>
      </c>
      <c r="U113" s="268">
        <v>5572</v>
      </c>
      <c r="V113" s="268"/>
      <c r="W113" s="268">
        <v>1498</v>
      </c>
      <c r="X113" s="268">
        <v>6684</v>
      </c>
      <c r="Y113" s="268">
        <v>30</v>
      </c>
      <c r="Z113" s="268">
        <v>6392</v>
      </c>
      <c r="AA113" s="283"/>
    </row>
    <row r="114" spans="1:27" s="270" customFormat="1" ht="20.100000000000001" customHeight="1">
      <c r="A114" s="158" t="s">
        <v>1657</v>
      </c>
      <c r="B114" s="268">
        <v>141202</v>
      </c>
      <c r="C114" s="268">
        <v>13448</v>
      </c>
      <c r="D114" s="268"/>
      <c r="E114" s="268">
        <v>30</v>
      </c>
      <c r="F114" s="268">
        <v>23511</v>
      </c>
      <c r="G114" s="268">
        <v>18000</v>
      </c>
      <c r="H114" s="268">
        <v>66</v>
      </c>
      <c r="I114" s="268">
        <v>1330</v>
      </c>
      <c r="J114" s="268">
        <v>12078</v>
      </c>
      <c r="K114" s="268">
        <v>10250</v>
      </c>
      <c r="L114" s="268">
        <v>1240</v>
      </c>
      <c r="M114" s="268">
        <v>4750</v>
      </c>
      <c r="N114" s="268">
        <v>25000</v>
      </c>
      <c r="O114" s="268">
        <v>11049</v>
      </c>
      <c r="P114" s="268">
        <v>200</v>
      </c>
      <c r="Q114" s="268">
        <v>250</v>
      </c>
      <c r="R114" s="268"/>
      <c r="S114" s="268"/>
      <c r="T114" s="268">
        <v>330</v>
      </c>
      <c r="U114" s="268">
        <v>5428</v>
      </c>
      <c r="V114" s="268"/>
      <c r="W114" s="268">
        <v>297</v>
      </c>
      <c r="X114" s="268">
        <v>4307</v>
      </c>
      <c r="Y114" s="268">
        <v>30</v>
      </c>
      <c r="Z114" s="268">
        <v>9608</v>
      </c>
      <c r="AA114" s="283"/>
    </row>
    <row r="115" spans="1:27" s="269" customFormat="1" ht="20.100000000000001" customHeight="1">
      <c r="A115" s="129" t="s">
        <v>1658</v>
      </c>
      <c r="B115" s="266">
        <v>6308127</v>
      </c>
      <c r="C115" s="266">
        <v>531080</v>
      </c>
      <c r="D115" s="266">
        <v>0</v>
      </c>
      <c r="E115" s="266">
        <v>3310</v>
      </c>
      <c r="F115" s="266">
        <v>406381</v>
      </c>
      <c r="G115" s="266">
        <v>1691154</v>
      </c>
      <c r="H115" s="266">
        <v>5904</v>
      </c>
      <c r="I115" s="266">
        <v>49003</v>
      </c>
      <c r="J115" s="266">
        <v>630111</v>
      </c>
      <c r="K115" s="266">
        <v>554084</v>
      </c>
      <c r="L115" s="266">
        <v>79090</v>
      </c>
      <c r="M115" s="266">
        <v>237972</v>
      </c>
      <c r="N115" s="266">
        <v>1451819</v>
      </c>
      <c r="O115" s="266">
        <v>101620</v>
      </c>
      <c r="P115" s="266">
        <v>59441</v>
      </c>
      <c r="Q115" s="266">
        <v>17267</v>
      </c>
      <c r="R115" s="266">
        <v>0</v>
      </c>
      <c r="S115" s="266">
        <v>0</v>
      </c>
      <c r="T115" s="266">
        <v>14156</v>
      </c>
      <c r="U115" s="266">
        <v>280397</v>
      </c>
      <c r="V115" s="266">
        <v>2822</v>
      </c>
      <c r="W115" s="266">
        <v>14420</v>
      </c>
      <c r="X115" s="266">
        <v>67990</v>
      </c>
      <c r="Y115" s="266">
        <v>273</v>
      </c>
      <c r="Z115" s="266">
        <v>109833</v>
      </c>
    </row>
    <row r="116" spans="1:27" s="270" customFormat="1" ht="20.100000000000001" customHeight="1">
      <c r="A116" s="115" t="s">
        <v>1659</v>
      </c>
      <c r="B116" s="268">
        <v>599508</v>
      </c>
      <c r="C116" s="268">
        <v>85728</v>
      </c>
      <c r="D116" s="268">
        <v>0</v>
      </c>
      <c r="E116" s="268">
        <v>2083</v>
      </c>
      <c r="F116" s="268">
        <v>42673</v>
      </c>
      <c r="G116" s="268">
        <v>84706</v>
      </c>
      <c r="H116" s="268">
        <v>1961</v>
      </c>
      <c r="I116" s="268">
        <v>16648</v>
      </c>
      <c r="J116" s="268">
        <v>44443</v>
      </c>
      <c r="K116" s="268">
        <v>38550</v>
      </c>
      <c r="L116" s="268">
        <v>3734</v>
      </c>
      <c r="M116" s="268">
        <v>96678</v>
      </c>
      <c r="N116" s="268">
        <v>32084</v>
      </c>
      <c r="O116" s="268">
        <v>12014</v>
      </c>
      <c r="P116" s="268">
        <v>44718</v>
      </c>
      <c r="Q116" s="268">
        <v>5828</v>
      </c>
      <c r="R116" s="268">
        <v>0</v>
      </c>
      <c r="S116" s="268">
        <v>0</v>
      </c>
      <c r="T116" s="268">
        <v>3378</v>
      </c>
      <c r="U116" s="268">
        <v>29659</v>
      </c>
      <c r="V116" s="268">
        <v>687</v>
      </c>
      <c r="W116" s="268">
        <v>2062</v>
      </c>
      <c r="X116" s="268">
        <v>1621</v>
      </c>
      <c r="Y116" s="268">
        <v>37</v>
      </c>
      <c r="Z116" s="268">
        <v>50216</v>
      </c>
    </row>
    <row r="117" spans="1:27" s="270" customFormat="1" ht="20.100000000000001" customHeight="1">
      <c r="A117" s="115" t="s">
        <v>1660</v>
      </c>
      <c r="B117" s="268">
        <v>5708619</v>
      </c>
      <c r="C117" s="268">
        <v>445352</v>
      </c>
      <c r="D117" s="268">
        <v>0</v>
      </c>
      <c r="E117" s="268">
        <v>1227</v>
      </c>
      <c r="F117" s="268">
        <v>363708</v>
      </c>
      <c r="G117" s="268">
        <v>1606448</v>
      </c>
      <c r="H117" s="268">
        <v>3943</v>
      </c>
      <c r="I117" s="268">
        <v>32355</v>
      </c>
      <c r="J117" s="268">
        <v>585668</v>
      </c>
      <c r="K117" s="268">
        <v>515534</v>
      </c>
      <c r="L117" s="268">
        <v>75356</v>
      </c>
      <c r="M117" s="268">
        <v>141294</v>
      </c>
      <c r="N117" s="268">
        <v>1419735</v>
      </c>
      <c r="O117" s="268">
        <v>89606</v>
      </c>
      <c r="P117" s="268">
        <v>14723</v>
      </c>
      <c r="Q117" s="268">
        <v>11439</v>
      </c>
      <c r="R117" s="268">
        <v>0</v>
      </c>
      <c r="S117" s="268">
        <v>0</v>
      </c>
      <c r="T117" s="268">
        <v>10778</v>
      </c>
      <c r="U117" s="268">
        <v>250738</v>
      </c>
      <c r="V117" s="268">
        <v>2135</v>
      </c>
      <c r="W117" s="268">
        <v>12358</v>
      </c>
      <c r="X117" s="268">
        <v>66369</v>
      </c>
      <c r="Y117" s="268">
        <v>236</v>
      </c>
      <c r="Z117" s="268">
        <v>59617</v>
      </c>
    </row>
    <row r="118" spans="1:27" s="270" customFormat="1" ht="20.100000000000001" customHeight="1">
      <c r="A118" s="131" t="s">
        <v>1585</v>
      </c>
      <c r="B118" s="268">
        <v>889904</v>
      </c>
      <c r="C118" s="268">
        <v>70092</v>
      </c>
      <c r="D118" s="268">
        <v>0</v>
      </c>
      <c r="E118" s="268">
        <v>0</v>
      </c>
      <c r="F118" s="268">
        <v>69001</v>
      </c>
      <c r="G118" s="268">
        <v>307492</v>
      </c>
      <c r="H118" s="268">
        <v>2622</v>
      </c>
      <c r="I118" s="268">
        <v>5680</v>
      </c>
      <c r="J118" s="268">
        <v>63998</v>
      </c>
      <c r="K118" s="268">
        <v>62358</v>
      </c>
      <c r="L118" s="268">
        <v>8454</v>
      </c>
      <c r="M118" s="268">
        <v>122870</v>
      </c>
      <c r="N118" s="268">
        <v>96830</v>
      </c>
      <c r="O118" s="268">
        <v>6175</v>
      </c>
      <c r="P118" s="268">
        <v>1688</v>
      </c>
      <c r="Q118" s="268">
        <v>2569</v>
      </c>
      <c r="R118" s="268">
        <v>0</v>
      </c>
      <c r="S118" s="268">
        <v>0</v>
      </c>
      <c r="T118" s="268">
        <v>1538</v>
      </c>
      <c r="U118" s="268">
        <v>40636</v>
      </c>
      <c r="V118" s="268">
        <v>1641</v>
      </c>
      <c r="W118" s="268">
        <v>2103</v>
      </c>
      <c r="X118" s="268">
        <v>10939</v>
      </c>
      <c r="Y118" s="268">
        <v>110</v>
      </c>
      <c r="Z118" s="268">
        <v>13108</v>
      </c>
    </row>
    <row r="119" spans="1:27" s="270" customFormat="1" ht="20.100000000000001" customHeight="1">
      <c r="A119" s="131" t="s">
        <v>1661</v>
      </c>
      <c r="B119" s="268">
        <v>363896</v>
      </c>
      <c r="C119" s="268">
        <v>27230</v>
      </c>
      <c r="D119" s="268"/>
      <c r="E119" s="268"/>
      <c r="F119" s="268">
        <v>24196</v>
      </c>
      <c r="G119" s="268">
        <v>129167</v>
      </c>
      <c r="H119" s="268">
        <v>148</v>
      </c>
      <c r="I119" s="268">
        <v>1553</v>
      </c>
      <c r="J119" s="268">
        <v>47968</v>
      </c>
      <c r="K119" s="268">
        <v>35611</v>
      </c>
      <c r="L119" s="268">
        <v>492</v>
      </c>
      <c r="M119" s="268">
        <v>887</v>
      </c>
      <c r="N119" s="268">
        <v>75248</v>
      </c>
      <c r="O119" s="268">
        <v>5800</v>
      </c>
      <c r="P119" s="268"/>
      <c r="Q119" s="268"/>
      <c r="R119" s="268"/>
      <c r="S119" s="268"/>
      <c r="T119" s="268">
        <v>356</v>
      </c>
      <c r="U119" s="268">
        <v>10806</v>
      </c>
      <c r="V119" s="268"/>
      <c r="W119" s="268">
        <v>172</v>
      </c>
      <c r="X119" s="268">
        <v>3262</v>
      </c>
      <c r="Y119" s="268"/>
      <c r="Z119" s="268">
        <v>1000</v>
      </c>
    </row>
    <row r="120" spans="1:27" s="270" customFormat="1" ht="20.100000000000001" customHeight="1">
      <c r="A120" s="131" t="s">
        <v>1662</v>
      </c>
      <c r="B120" s="268">
        <v>440914</v>
      </c>
      <c r="C120" s="268">
        <v>25178</v>
      </c>
      <c r="D120" s="268"/>
      <c r="E120" s="268"/>
      <c r="F120" s="268">
        <v>14973</v>
      </c>
      <c r="G120" s="268">
        <v>113909</v>
      </c>
      <c r="H120" s="268">
        <v>165</v>
      </c>
      <c r="I120" s="268">
        <v>1351</v>
      </c>
      <c r="J120" s="268">
        <v>38888</v>
      </c>
      <c r="K120" s="268">
        <v>43749</v>
      </c>
      <c r="L120" s="268">
        <v>735</v>
      </c>
      <c r="M120" s="268">
        <v>1225</v>
      </c>
      <c r="N120" s="268">
        <v>164416</v>
      </c>
      <c r="O120" s="268">
        <v>8381</v>
      </c>
      <c r="P120" s="268"/>
      <c r="Q120" s="268">
        <v>594</v>
      </c>
      <c r="R120" s="268"/>
      <c r="S120" s="268"/>
      <c r="T120" s="268">
        <v>717</v>
      </c>
      <c r="U120" s="268">
        <v>14207</v>
      </c>
      <c r="V120" s="268">
        <v>95</v>
      </c>
      <c r="W120" s="268">
        <v>717</v>
      </c>
      <c r="X120" s="268">
        <v>5714</v>
      </c>
      <c r="Y120" s="268"/>
      <c r="Z120" s="268">
        <v>5900</v>
      </c>
    </row>
    <row r="121" spans="1:27" s="270" customFormat="1" ht="20.100000000000001" customHeight="1">
      <c r="A121" s="131" t="s">
        <v>1586</v>
      </c>
      <c r="B121" s="268">
        <v>373393</v>
      </c>
      <c r="C121" s="268">
        <v>19195</v>
      </c>
      <c r="D121" s="268"/>
      <c r="E121" s="268"/>
      <c r="F121" s="268">
        <v>18163</v>
      </c>
      <c r="G121" s="268">
        <v>98278</v>
      </c>
      <c r="H121" s="268">
        <v>26</v>
      </c>
      <c r="I121" s="268">
        <v>1704</v>
      </c>
      <c r="J121" s="268">
        <v>45622</v>
      </c>
      <c r="K121" s="268">
        <v>34926</v>
      </c>
      <c r="L121" s="268">
        <v>8747</v>
      </c>
      <c r="M121" s="268">
        <v>1336</v>
      </c>
      <c r="N121" s="268">
        <v>109028</v>
      </c>
      <c r="O121" s="268">
        <v>10117</v>
      </c>
      <c r="P121" s="268">
        <v>948</v>
      </c>
      <c r="Q121" s="268">
        <v>554</v>
      </c>
      <c r="R121" s="268"/>
      <c r="S121" s="268"/>
      <c r="T121" s="268">
        <v>915</v>
      </c>
      <c r="U121" s="268">
        <v>15311</v>
      </c>
      <c r="V121" s="268"/>
      <c r="W121" s="268">
        <v>1032</v>
      </c>
      <c r="X121" s="268">
        <v>4182</v>
      </c>
      <c r="Y121" s="268"/>
      <c r="Z121" s="268">
        <v>3309</v>
      </c>
    </row>
    <row r="122" spans="1:27" s="270" customFormat="1" ht="20.100000000000001" customHeight="1">
      <c r="A122" s="131" t="s">
        <v>1587</v>
      </c>
      <c r="B122" s="268">
        <v>227276</v>
      </c>
      <c r="C122" s="268">
        <v>25161</v>
      </c>
      <c r="D122" s="268"/>
      <c r="E122" s="268"/>
      <c r="F122" s="268">
        <v>10795</v>
      </c>
      <c r="G122" s="268">
        <v>62304</v>
      </c>
      <c r="H122" s="268">
        <v>86</v>
      </c>
      <c r="I122" s="268">
        <v>2587</v>
      </c>
      <c r="J122" s="268">
        <v>33181</v>
      </c>
      <c r="K122" s="268">
        <v>28084</v>
      </c>
      <c r="L122" s="268">
        <v>1100</v>
      </c>
      <c r="M122" s="268">
        <v>645</v>
      </c>
      <c r="N122" s="268">
        <v>39105</v>
      </c>
      <c r="O122" s="268">
        <v>4531</v>
      </c>
      <c r="P122" s="268">
        <v>3054</v>
      </c>
      <c r="Q122" s="268">
        <v>800</v>
      </c>
      <c r="R122" s="268"/>
      <c r="S122" s="268"/>
      <c r="T122" s="268">
        <v>927</v>
      </c>
      <c r="U122" s="268">
        <v>11089</v>
      </c>
      <c r="V122" s="268">
        <v>47</v>
      </c>
      <c r="W122" s="268">
        <v>984</v>
      </c>
      <c r="X122" s="268">
        <v>2487</v>
      </c>
      <c r="Y122" s="268"/>
      <c r="Z122" s="268">
        <v>309</v>
      </c>
    </row>
    <row r="123" spans="1:27" s="270" customFormat="1" ht="20.100000000000001" customHeight="1">
      <c r="A123" s="131" t="s">
        <v>1663</v>
      </c>
      <c r="B123" s="268">
        <v>1000115</v>
      </c>
      <c r="C123" s="268">
        <v>86980</v>
      </c>
      <c r="D123" s="268">
        <v>0</v>
      </c>
      <c r="E123" s="268">
        <v>0</v>
      </c>
      <c r="F123" s="268">
        <v>69465</v>
      </c>
      <c r="G123" s="268">
        <v>329560</v>
      </c>
      <c r="H123" s="268">
        <v>142</v>
      </c>
      <c r="I123" s="268">
        <v>4223</v>
      </c>
      <c r="J123" s="268">
        <v>95812</v>
      </c>
      <c r="K123" s="268">
        <v>95800</v>
      </c>
      <c r="L123" s="268">
        <v>962</v>
      </c>
      <c r="M123" s="268">
        <v>3835</v>
      </c>
      <c r="N123" s="268">
        <v>250654</v>
      </c>
      <c r="O123" s="268">
        <v>14415</v>
      </c>
      <c r="P123" s="268">
        <v>0</v>
      </c>
      <c r="Q123" s="268">
        <v>178</v>
      </c>
      <c r="R123" s="268">
        <v>0</v>
      </c>
      <c r="S123" s="268">
        <v>0</v>
      </c>
      <c r="T123" s="268">
        <v>1467</v>
      </c>
      <c r="U123" s="268">
        <v>34757</v>
      </c>
      <c r="V123" s="268">
        <v>20</v>
      </c>
      <c r="W123" s="268">
        <v>550</v>
      </c>
      <c r="X123" s="268">
        <v>9480</v>
      </c>
      <c r="Y123" s="268">
        <v>80</v>
      </c>
      <c r="Z123" s="268">
        <v>1735</v>
      </c>
    </row>
    <row r="124" spans="1:27" s="270" customFormat="1" ht="20.100000000000001" customHeight="1">
      <c r="A124" s="131" t="s">
        <v>1664</v>
      </c>
      <c r="B124" s="268">
        <v>670588</v>
      </c>
      <c r="C124" s="268">
        <v>55638</v>
      </c>
      <c r="D124" s="268">
        <v>0</v>
      </c>
      <c r="E124" s="268">
        <v>88</v>
      </c>
      <c r="F124" s="268">
        <v>51138</v>
      </c>
      <c r="G124" s="268">
        <v>171297</v>
      </c>
      <c r="H124" s="268">
        <v>271</v>
      </c>
      <c r="I124" s="268">
        <v>3006</v>
      </c>
      <c r="J124" s="268">
        <v>79969</v>
      </c>
      <c r="K124" s="268">
        <v>64760</v>
      </c>
      <c r="L124" s="268">
        <v>9403</v>
      </c>
      <c r="M124" s="268">
        <v>2252</v>
      </c>
      <c r="N124" s="268">
        <v>156389</v>
      </c>
      <c r="O124" s="268">
        <v>15137</v>
      </c>
      <c r="P124" s="268">
        <v>593</v>
      </c>
      <c r="Q124" s="268">
        <v>1254</v>
      </c>
      <c r="R124" s="268">
        <v>0</v>
      </c>
      <c r="S124" s="268">
        <v>0</v>
      </c>
      <c r="T124" s="268">
        <v>1170</v>
      </c>
      <c r="U124" s="268">
        <v>41847</v>
      </c>
      <c r="V124" s="268">
        <v>155</v>
      </c>
      <c r="W124" s="268">
        <v>2760</v>
      </c>
      <c r="X124" s="268">
        <v>10352</v>
      </c>
      <c r="Y124" s="268">
        <v>0</v>
      </c>
      <c r="Z124" s="268">
        <v>3109</v>
      </c>
    </row>
    <row r="125" spans="1:27" s="270" customFormat="1" ht="20.100000000000001" customHeight="1">
      <c r="A125" s="131" t="s">
        <v>1665</v>
      </c>
      <c r="B125" s="268">
        <v>301223</v>
      </c>
      <c r="C125" s="268">
        <v>28487</v>
      </c>
      <c r="D125" s="268">
        <v>0</v>
      </c>
      <c r="E125" s="268">
        <v>8</v>
      </c>
      <c r="F125" s="268">
        <v>23148</v>
      </c>
      <c r="G125" s="268">
        <v>61758</v>
      </c>
      <c r="H125" s="268">
        <v>124</v>
      </c>
      <c r="I125" s="268">
        <v>1885</v>
      </c>
      <c r="J125" s="268">
        <v>32864</v>
      </c>
      <c r="K125" s="268">
        <v>23185</v>
      </c>
      <c r="L125" s="268">
        <v>10986</v>
      </c>
      <c r="M125" s="268">
        <v>1512</v>
      </c>
      <c r="N125" s="268">
        <v>90087</v>
      </c>
      <c r="O125" s="268">
        <v>1022</v>
      </c>
      <c r="P125" s="268">
        <v>1411</v>
      </c>
      <c r="Q125" s="268">
        <v>500</v>
      </c>
      <c r="R125" s="268">
        <v>0</v>
      </c>
      <c r="S125" s="268">
        <v>0</v>
      </c>
      <c r="T125" s="268">
        <v>770</v>
      </c>
      <c r="U125" s="268">
        <v>15877</v>
      </c>
      <c r="V125" s="268">
        <v>0</v>
      </c>
      <c r="W125" s="268">
        <v>982</v>
      </c>
      <c r="X125" s="268">
        <v>3110</v>
      </c>
      <c r="Y125" s="268"/>
      <c r="Z125" s="268">
        <v>3507</v>
      </c>
    </row>
    <row r="126" spans="1:27" s="270" customFormat="1" ht="20.100000000000001" customHeight="1">
      <c r="A126" s="131" t="s">
        <v>1588</v>
      </c>
      <c r="B126" s="268">
        <v>270690</v>
      </c>
      <c r="C126" s="268">
        <v>20788</v>
      </c>
      <c r="D126" s="268"/>
      <c r="E126" s="268"/>
      <c r="F126" s="268">
        <v>8734</v>
      </c>
      <c r="G126" s="268">
        <v>65236</v>
      </c>
      <c r="H126" s="268">
        <v>108</v>
      </c>
      <c r="I126" s="268">
        <v>3308</v>
      </c>
      <c r="J126" s="268">
        <v>27380</v>
      </c>
      <c r="K126" s="268">
        <v>23035</v>
      </c>
      <c r="L126" s="268">
        <v>4352</v>
      </c>
      <c r="M126" s="268">
        <v>2975</v>
      </c>
      <c r="N126" s="268">
        <v>85440</v>
      </c>
      <c r="O126" s="268">
        <v>3898</v>
      </c>
      <c r="P126" s="268">
        <v>3189</v>
      </c>
      <c r="Q126" s="268">
        <v>2614</v>
      </c>
      <c r="R126" s="268">
        <v>0</v>
      </c>
      <c r="S126" s="268">
        <v>0</v>
      </c>
      <c r="T126" s="268">
        <v>737</v>
      </c>
      <c r="U126" s="268">
        <v>15374</v>
      </c>
      <c r="V126" s="268">
        <v>0</v>
      </c>
      <c r="W126" s="268">
        <v>707</v>
      </c>
      <c r="X126" s="268">
        <v>2604</v>
      </c>
      <c r="Y126" s="268">
        <v>0</v>
      </c>
      <c r="Z126" s="268">
        <v>211</v>
      </c>
    </row>
    <row r="127" spans="1:27" s="270" customFormat="1" ht="20.100000000000001" customHeight="1">
      <c r="A127" s="131" t="s">
        <v>1666</v>
      </c>
      <c r="B127" s="268">
        <v>544979</v>
      </c>
      <c r="C127" s="268">
        <v>38351</v>
      </c>
      <c r="D127" s="268"/>
      <c r="E127" s="268"/>
      <c r="F127" s="268">
        <v>31690</v>
      </c>
      <c r="G127" s="268">
        <v>132491</v>
      </c>
      <c r="H127" s="268">
        <v>138</v>
      </c>
      <c r="I127" s="268">
        <v>2276</v>
      </c>
      <c r="J127" s="268">
        <v>55196</v>
      </c>
      <c r="K127" s="268">
        <v>46219</v>
      </c>
      <c r="L127" s="268">
        <v>16906</v>
      </c>
      <c r="M127" s="268">
        <v>1716</v>
      </c>
      <c r="N127" s="268">
        <v>172356</v>
      </c>
      <c r="O127" s="268">
        <v>11183</v>
      </c>
      <c r="P127" s="268">
        <v>2789</v>
      </c>
      <c r="Q127" s="268">
        <v>626</v>
      </c>
      <c r="R127" s="268"/>
      <c r="S127" s="268"/>
      <c r="T127" s="268">
        <v>837</v>
      </c>
      <c r="U127" s="268">
        <v>20432</v>
      </c>
      <c r="V127" s="268"/>
      <c r="W127" s="268">
        <v>176</v>
      </c>
      <c r="X127" s="268">
        <v>4629</v>
      </c>
      <c r="Y127" s="268">
        <v>46</v>
      </c>
      <c r="Z127" s="268">
        <v>6922</v>
      </c>
    </row>
    <row r="128" spans="1:27" s="270" customFormat="1" ht="20.100000000000001" customHeight="1">
      <c r="A128" s="131" t="s">
        <v>1667</v>
      </c>
      <c r="B128" s="268">
        <v>466484</v>
      </c>
      <c r="C128" s="268">
        <v>30353</v>
      </c>
      <c r="D128" s="268"/>
      <c r="E128" s="268"/>
      <c r="F128" s="268">
        <v>31113</v>
      </c>
      <c r="G128" s="268">
        <v>114052</v>
      </c>
      <c r="H128" s="268">
        <v>96</v>
      </c>
      <c r="I128" s="268">
        <v>2621</v>
      </c>
      <c r="J128" s="268">
        <v>46578</v>
      </c>
      <c r="K128" s="268">
        <v>48409</v>
      </c>
      <c r="L128" s="268">
        <v>10612</v>
      </c>
      <c r="M128" s="268">
        <v>1258</v>
      </c>
      <c r="N128" s="268">
        <v>135173</v>
      </c>
      <c r="O128" s="268">
        <v>8762</v>
      </c>
      <c r="P128" s="268">
        <v>1051</v>
      </c>
      <c r="Q128" s="268">
        <v>1090</v>
      </c>
      <c r="R128" s="268"/>
      <c r="S128" s="268"/>
      <c r="T128" s="268">
        <v>829</v>
      </c>
      <c r="U128" s="268">
        <v>26163</v>
      </c>
      <c r="V128" s="268">
        <v>177</v>
      </c>
      <c r="W128" s="268">
        <v>1414</v>
      </c>
      <c r="X128" s="268">
        <v>5594</v>
      </c>
      <c r="Y128" s="268"/>
      <c r="Z128" s="268">
        <v>1139</v>
      </c>
    </row>
    <row r="129" spans="1:27" s="270" customFormat="1" ht="20.100000000000001" customHeight="1">
      <c r="A129" s="131" t="s">
        <v>1668</v>
      </c>
      <c r="B129" s="268">
        <v>159157</v>
      </c>
      <c r="C129" s="268">
        <v>17899</v>
      </c>
      <c r="D129" s="268"/>
      <c r="E129" s="268">
        <v>1131</v>
      </c>
      <c r="F129" s="268">
        <v>11292</v>
      </c>
      <c r="G129" s="268">
        <v>20904</v>
      </c>
      <c r="H129" s="268">
        <v>17</v>
      </c>
      <c r="I129" s="268">
        <v>2161</v>
      </c>
      <c r="J129" s="268">
        <v>18212</v>
      </c>
      <c r="K129" s="268">
        <v>9398</v>
      </c>
      <c r="L129" s="268">
        <v>2607</v>
      </c>
      <c r="M129" s="268">
        <v>783</v>
      </c>
      <c r="N129" s="268">
        <v>45009</v>
      </c>
      <c r="O129" s="268">
        <v>185</v>
      </c>
      <c r="P129" s="268"/>
      <c r="Q129" s="268">
        <v>660</v>
      </c>
      <c r="R129" s="268"/>
      <c r="S129" s="268"/>
      <c r="T129" s="268">
        <v>515</v>
      </c>
      <c r="U129" s="268">
        <v>4239</v>
      </c>
      <c r="V129" s="268"/>
      <c r="W129" s="268">
        <v>761</v>
      </c>
      <c r="X129" s="268">
        <v>4016</v>
      </c>
      <c r="Y129" s="268"/>
      <c r="Z129" s="268">
        <v>19368</v>
      </c>
    </row>
    <row r="130" spans="1:27" s="273" customFormat="1" ht="20.100000000000001" customHeight="1">
      <c r="A130" s="129" t="s">
        <v>1669</v>
      </c>
      <c r="B130" s="266">
        <v>3174398</v>
      </c>
      <c r="C130" s="266">
        <v>387610</v>
      </c>
      <c r="D130" s="266">
        <v>0</v>
      </c>
      <c r="E130" s="266">
        <v>3211</v>
      </c>
      <c r="F130" s="266">
        <v>298026</v>
      </c>
      <c r="G130" s="266">
        <v>795694</v>
      </c>
      <c r="H130" s="266">
        <v>6483</v>
      </c>
      <c r="I130" s="266">
        <v>24354</v>
      </c>
      <c r="J130" s="266">
        <v>297512</v>
      </c>
      <c r="K130" s="266">
        <v>269053</v>
      </c>
      <c r="L130" s="266">
        <v>6493</v>
      </c>
      <c r="M130" s="266">
        <v>19147</v>
      </c>
      <c r="N130" s="266">
        <v>639923</v>
      </c>
      <c r="O130" s="266">
        <v>255261</v>
      </c>
      <c r="P130" s="266">
        <v>14718</v>
      </c>
      <c r="Q130" s="266">
        <v>3032</v>
      </c>
      <c r="R130" s="266">
        <v>0</v>
      </c>
      <c r="S130" s="266">
        <v>0</v>
      </c>
      <c r="T130" s="266">
        <v>6146</v>
      </c>
      <c r="U130" s="266">
        <v>71222</v>
      </c>
      <c r="V130" s="266">
        <v>185</v>
      </c>
      <c r="W130" s="266">
        <v>4080</v>
      </c>
      <c r="X130" s="266">
        <v>35260</v>
      </c>
      <c r="Y130" s="266">
        <v>145</v>
      </c>
      <c r="Z130" s="266">
        <v>36843</v>
      </c>
      <c r="AA130" s="284"/>
    </row>
    <row r="131" spans="1:27" s="274" customFormat="1" ht="20.100000000000001" customHeight="1">
      <c r="A131" s="124" t="s">
        <v>1670</v>
      </c>
      <c r="B131" s="268">
        <v>500637</v>
      </c>
      <c r="C131" s="268">
        <v>42882</v>
      </c>
      <c r="D131" s="268">
        <v>0</v>
      </c>
      <c r="E131" s="268">
        <v>2746</v>
      </c>
      <c r="F131" s="268">
        <v>21181</v>
      </c>
      <c r="G131" s="268">
        <v>39041</v>
      </c>
      <c r="H131" s="268">
        <v>931</v>
      </c>
      <c r="I131" s="268">
        <v>8788</v>
      </c>
      <c r="J131" s="268">
        <v>24259</v>
      </c>
      <c r="K131" s="268">
        <v>121092</v>
      </c>
      <c r="L131" s="268">
        <v>984</v>
      </c>
      <c r="M131" s="268">
        <v>852</v>
      </c>
      <c r="N131" s="268">
        <v>11141</v>
      </c>
      <c r="O131" s="268">
        <v>205239</v>
      </c>
      <c r="P131" s="268">
        <v>10368</v>
      </c>
      <c r="Q131" s="268">
        <v>779</v>
      </c>
      <c r="R131" s="268">
        <v>0</v>
      </c>
      <c r="S131" s="268">
        <v>0</v>
      </c>
      <c r="T131" s="268">
        <v>1308</v>
      </c>
      <c r="U131" s="268">
        <v>7556</v>
      </c>
      <c r="V131" s="268">
        <v>0</v>
      </c>
      <c r="W131" s="268">
        <v>1138</v>
      </c>
      <c r="X131" s="268">
        <v>0</v>
      </c>
      <c r="Y131" s="268">
        <v>0</v>
      </c>
      <c r="Z131" s="268">
        <v>352</v>
      </c>
      <c r="AA131" s="285"/>
    </row>
    <row r="132" spans="1:27" s="274" customFormat="1" ht="20.100000000000001" customHeight="1">
      <c r="A132" s="134" t="s">
        <v>1445</v>
      </c>
      <c r="B132" s="268">
        <v>2673761</v>
      </c>
      <c r="C132" s="268">
        <v>344728</v>
      </c>
      <c r="D132" s="268">
        <v>0</v>
      </c>
      <c r="E132" s="268">
        <v>465</v>
      </c>
      <c r="F132" s="268">
        <v>276845</v>
      </c>
      <c r="G132" s="268">
        <v>756653</v>
      </c>
      <c r="H132" s="268">
        <v>5552</v>
      </c>
      <c r="I132" s="268">
        <v>15566</v>
      </c>
      <c r="J132" s="268">
        <v>273253</v>
      </c>
      <c r="K132" s="268">
        <v>147961</v>
      </c>
      <c r="L132" s="268">
        <v>5509</v>
      </c>
      <c r="M132" s="268">
        <v>18295</v>
      </c>
      <c r="N132" s="268">
        <v>628782</v>
      </c>
      <c r="O132" s="268">
        <v>50022</v>
      </c>
      <c r="P132" s="268">
        <v>4350</v>
      </c>
      <c r="Q132" s="268">
        <v>2253</v>
      </c>
      <c r="R132" s="268">
        <v>0</v>
      </c>
      <c r="S132" s="268">
        <v>0</v>
      </c>
      <c r="T132" s="268">
        <v>4838</v>
      </c>
      <c r="U132" s="268">
        <v>63666</v>
      </c>
      <c r="V132" s="268">
        <v>185</v>
      </c>
      <c r="W132" s="268">
        <v>2942</v>
      </c>
      <c r="X132" s="268">
        <v>35260</v>
      </c>
      <c r="Y132" s="268">
        <v>145</v>
      </c>
      <c r="Z132" s="268">
        <v>36491</v>
      </c>
      <c r="AA132" s="285"/>
    </row>
    <row r="133" spans="1:27" s="274" customFormat="1" ht="20.100000000000001" customHeight="1">
      <c r="A133" s="124" t="s">
        <v>1671</v>
      </c>
      <c r="B133" s="268">
        <v>395447</v>
      </c>
      <c r="C133" s="268">
        <v>75337</v>
      </c>
      <c r="D133" s="268">
        <v>0</v>
      </c>
      <c r="E133" s="268">
        <v>70</v>
      </c>
      <c r="F133" s="268">
        <v>72876</v>
      </c>
      <c r="G133" s="268">
        <v>127987</v>
      </c>
      <c r="H133" s="268">
        <v>1171</v>
      </c>
      <c r="I133" s="268">
        <v>2525</v>
      </c>
      <c r="J133" s="268">
        <v>23844</v>
      </c>
      <c r="K133" s="268">
        <v>12142</v>
      </c>
      <c r="L133" s="268">
        <v>788</v>
      </c>
      <c r="M133" s="268">
        <v>8622</v>
      </c>
      <c r="N133" s="268">
        <v>41222</v>
      </c>
      <c r="O133" s="268">
        <v>972</v>
      </c>
      <c r="P133" s="268">
        <v>63</v>
      </c>
      <c r="Q133" s="268">
        <v>191</v>
      </c>
      <c r="R133" s="268">
        <v>0</v>
      </c>
      <c r="S133" s="268">
        <v>0</v>
      </c>
      <c r="T133" s="268">
        <v>1034</v>
      </c>
      <c r="U133" s="268">
        <v>10992</v>
      </c>
      <c r="V133" s="268">
        <v>0</v>
      </c>
      <c r="W133" s="268">
        <v>1177</v>
      </c>
      <c r="X133" s="268">
        <v>6776</v>
      </c>
      <c r="Y133" s="268">
        <v>0</v>
      </c>
      <c r="Z133" s="268">
        <v>7658</v>
      </c>
      <c r="AA133" s="285"/>
    </row>
    <row r="134" spans="1:27" s="274" customFormat="1" ht="20.100000000000001" customHeight="1">
      <c r="A134" s="124" t="s">
        <v>1589</v>
      </c>
      <c r="B134" s="268">
        <v>376784</v>
      </c>
      <c r="C134" s="268">
        <v>45530</v>
      </c>
      <c r="D134" s="268"/>
      <c r="E134" s="268">
        <v>68</v>
      </c>
      <c r="F134" s="268">
        <v>35691</v>
      </c>
      <c r="G134" s="268">
        <v>80548</v>
      </c>
      <c r="H134" s="268">
        <v>796</v>
      </c>
      <c r="I134" s="268">
        <v>2388</v>
      </c>
      <c r="J134" s="268">
        <v>47542</v>
      </c>
      <c r="K134" s="268">
        <v>25534</v>
      </c>
      <c r="L134" s="268">
        <v>879</v>
      </c>
      <c r="M134" s="268">
        <v>2053</v>
      </c>
      <c r="N134" s="268">
        <v>97476</v>
      </c>
      <c r="O134" s="268">
        <v>9263</v>
      </c>
      <c r="P134" s="268">
        <v>94</v>
      </c>
      <c r="Q134" s="268">
        <v>600</v>
      </c>
      <c r="R134" s="268"/>
      <c r="S134" s="268"/>
      <c r="T134" s="268">
        <v>519</v>
      </c>
      <c r="U134" s="268">
        <v>8260</v>
      </c>
      <c r="V134" s="268">
        <v>0</v>
      </c>
      <c r="W134" s="268">
        <v>355</v>
      </c>
      <c r="X134" s="268"/>
      <c r="Y134" s="268"/>
      <c r="Z134" s="268">
        <v>19188</v>
      </c>
      <c r="AA134" s="285"/>
    </row>
    <row r="135" spans="1:27" s="274" customFormat="1" ht="20.100000000000001" customHeight="1">
      <c r="A135" s="124" t="s">
        <v>1672</v>
      </c>
      <c r="B135" s="268">
        <v>591822</v>
      </c>
      <c r="C135" s="268">
        <v>78334</v>
      </c>
      <c r="D135" s="268">
        <v>0</v>
      </c>
      <c r="E135" s="268">
        <v>0</v>
      </c>
      <c r="F135" s="268">
        <v>31000</v>
      </c>
      <c r="G135" s="268">
        <v>193735</v>
      </c>
      <c r="H135" s="268">
        <v>196</v>
      </c>
      <c r="I135" s="268">
        <v>2549</v>
      </c>
      <c r="J135" s="268">
        <v>41697</v>
      </c>
      <c r="K135" s="268">
        <v>32759</v>
      </c>
      <c r="L135" s="268">
        <v>1276</v>
      </c>
      <c r="M135" s="268">
        <v>717</v>
      </c>
      <c r="N135" s="268">
        <v>158453</v>
      </c>
      <c r="O135" s="268">
        <v>13447</v>
      </c>
      <c r="P135" s="268">
        <v>2038</v>
      </c>
      <c r="Q135" s="268">
        <v>105</v>
      </c>
      <c r="R135" s="268">
        <v>0</v>
      </c>
      <c r="S135" s="268">
        <v>0</v>
      </c>
      <c r="T135" s="268">
        <v>880</v>
      </c>
      <c r="U135" s="268">
        <v>16006</v>
      </c>
      <c r="V135" s="268">
        <v>85</v>
      </c>
      <c r="W135" s="268">
        <v>202</v>
      </c>
      <c r="X135" s="268">
        <v>13343</v>
      </c>
      <c r="Y135" s="268">
        <v>0</v>
      </c>
      <c r="Z135" s="268">
        <v>5000</v>
      </c>
      <c r="AA135" s="285"/>
    </row>
    <row r="136" spans="1:27" s="274" customFormat="1" ht="20.100000000000001" customHeight="1">
      <c r="A136" s="124" t="s">
        <v>1673</v>
      </c>
      <c r="B136" s="268">
        <v>337620</v>
      </c>
      <c r="C136" s="268">
        <v>46073</v>
      </c>
      <c r="D136" s="268">
        <v>0</v>
      </c>
      <c r="E136" s="268">
        <v>256</v>
      </c>
      <c r="F136" s="268">
        <v>63839</v>
      </c>
      <c r="G136" s="268">
        <v>81228</v>
      </c>
      <c r="H136" s="268">
        <v>209</v>
      </c>
      <c r="I136" s="268">
        <v>1570</v>
      </c>
      <c r="J136" s="268">
        <v>50240</v>
      </c>
      <c r="K136" s="268">
        <v>18827</v>
      </c>
      <c r="L136" s="268">
        <v>405</v>
      </c>
      <c r="M136" s="268">
        <v>2896</v>
      </c>
      <c r="N136" s="268">
        <v>50003</v>
      </c>
      <c r="O136" s="268">
        <v>7818</v>
      </c>
      <c r="P136" s="268">
        <v>1320</v>
      </c>
      <c r="Q136" s="268">
        <v>535</v>
      </c>
      <c r="R136" s="268"/>
      <c r="S136" s="268">
        <v>0</v>
      </c>
      <c r="T136" s="268">
        <v>1407</v>
      </c>
      <c r="U136" s="268">
        <v>7353</v>
      </c>
      <c r="V136" s="268">
        <v>100</v>
      </c>
      <c r="W136" s="268">
        <v>311</v>
      </c>
      <c r="X136" s="268">
        <v>0</v>
      </c>
      <c r="Y136" s="268">
        <v>80</v>
      </c>
      <c r="Z136" s="268">
        <v>3150</v>
      </c>
      <c r="AA136" s="285"/>
    </row>
    <row r="137" spans="1:27" s="274" customFormat="1" ht="20.100000000000001" customHeight="1">
      <c r="A137" s="124" t="s">
        <v>1674</v>
      </c>
      <c r="B137" s="268">
        <v>320499</v>
      </c>
      <c r="C137" s="268">
        <v>25825</v>
      </c>
      <c r="D137" s="268">
        <v>0</v>
      </c>
      <c r="E137" s="268">
        <v>0</v>
      </c>
      <c r="F137" s="268">
        <v>27136</v>
      </c>
      <c r="G137" s="268">
        <v>131806</v>
      </c>
      <c r="H137" s="268">
        <v>126</v>
      </c>
      <c r="I137" s="268">
        <v>1202</v>
      </c>
      <c r="J137" s="268">
        <v>21779</v>
      </c>
      <c r="K137" s="268">
        <v>12764</v>
      </c>
      <c r="L137" s="268">
        <v>670</v>
      </c>
      <c r="M137" s="268">
        <v>1711</v>
      </c>
      <c r="N137" s="268">
        <v>82912</v>
      </c>
      <c r="O137" s="268">
        <v>6092</v>
      </c>
      <c r="P137" s="268">
        <v>63</v>
      </c>
      <c r="Q137" s="268">
        <v>40</v>
      </c>
      <c r="R137" s="268">
        <v>0</v>
      </c>
      <c r="S137" s="268">
        <v>0</v>
      </c>
      <c r="T137" s="268">
        <v>0</v>
      </c>
      <c r="U137" s="268">
        <v>7145</v>
      </c>
      <c r="V137" s="268">
        <v>0</v>
      </c>
      <c r="W137" s="268">
        <v>0</v>
      </c>
      <c r="X137" s="268">
        <v>1228</v>
      </c>
      <c r="Y137" s="268">
        <v>0</v>
      </c>
      <c r="Z137" s="268">
        <v>0</v>
      </c>
      <c r="AA137" s="285"/>
    </row>
    <row r="138" spans="1:27" s="274" customFormat="1" ht="20.100000000000001" customHeight="1">
      <c r="A138" s="124" t="s">
        <v>1675</v>
      </c>
      <c r="B138" s="268">
        <v>233482</v>
      </c>
      <c r="C138" s="268">
        <v>8969</v>
      </c>
      <c r="D138" s="268">
        <v>0</v>
      </c>
      <c r="E138" s="268">
        <v>66</v>
      </c>
      <c r="F138" s="268">
        <v>13852</v>
      </c>
      <c r="G138" s="268">
        <v>44552</v>
      </c>
      <c r="H138" s="268">
        <v>1155</v>
      </c>
      <c r="I138" s="268">
        <v>1151</v>
      </c>
      <c r="J138" s="268">
        <v>47826</v>
      </c>
      <c r="K138" s="268">
        <v>15235</v>
      </c>
      <c r="L138" s="268">
        <v>534</v>
      </c>
      <c r="M138" s="268">
        <v>519</v>
      </c>
      <c r="N138" s="268">
        <v>81922</v>
      </c>
      <c r="O138" s="268">
        <v>4731</v>
      </c>
      <c r="P138" s="268">
        <v>615</v>
      </c>
      <c r="Q138" s="268">
        <v>510</v>
      </c>
      <c r="R138" s="268">
        <v>0</v>
      </c>
      <c r="S138" s="268">
        <v>0</v>
      </c>
      <c r="T138" s="268">
        <v>348</v>
      </c>
      <c r="U138" s="268">
        <v>6792</v>
      </c>
      <c r="V138" s="268">
        <v>0</v>
      </c>
      <c r="W138" s="268">
        <v>477</v>
      </c>
      <c r="X138" s="268">
        <v>4171</v>
      </c>
      <c r="Y138" s="268">
        <v>57</v>
      </c>
      <c r="Z138" s="268">
        <v>0</v>
      </c>
      <c r="AA138" s="285"/>
    </row>
    <row r="139" spans="1:27" s="274" customFormat="1" ht="20.100000000000001" customHeight="1">
      <c r="A139" s="124" t="s">
        <v>1676</v>
      </c>
      <c r="B139" s="268">
        <v>329688</v>
      </c>
      <c r="C139" s="268">
        <v>44637</v>
      </c>
      <c r="D139" s="268">
        <v>0</v>
      </c>
      <c r="E139" s="268">
        <v>5</v>
      </c>
      <c r="F139" s="268">
        <v>24041</v>
      </c>
      <c r="G139" s="268">
        <v>74591</v>
      </c>
      <c r="H139" s="268">
        <v>1890</v>
      </c>
      <c r="I139" s="268">
        <v>2626</v>
      </c>
      <c r="J139" s="268">
        <v>32292</v>
      </c>
      <c r="K139" s="268">
        <v>24287</v>
      </c>
      <c r="L139" s="268">
        <v>938</v>
      </c>
      <c r="M139" s="268">
        <v>637</v>
      </c>
      <c r="N139" s="268">
        <v>98224</v>
      </c>
      <c r="O139" s="268">
        <v>7261</v>
      </c>
      <c r="P139" s="268">
        <v>94</v>
      </c>
      <c r="Q139" s="268">
        <v>177</v>
      </c>
      <c r="R139" s="268">
        <v>0</v>
      </c>
      <c r="S139" s="268">
        <v>0</v>
      </c>
      <c r="T139" s="268">
        <v>420</v>
      </c>
      <c r="U139" s="268">
        <v>6856</v>
      </c>
      <c r="V139" s="268">
        <v>0</v>
      </c>
      <c r="W139" s="268">
        <v>420</v>
      </c>
      <c r="X139" s="268">
        <v>8862</v>
      </c>
      <c r="Y139" s="268">
        <v>0</v>
      </c>
      <c r="Z139" s="268">
        <v>1430</v>
      </c>
      <c r="AA139" s="285"/>
    </row>
    <row r="140" spans="1:27" s="274" customFormat="1" ht="20.100000000000001" customHeight="1">
      <c r="A140" s="124" t="s">
        <v>1590</v>
      </c>
      <c r="B140" s="268">
        <v>88419</v>
      </c>
      <c r="C140" s="268">
        <v>20023</v>
      </c>
      <c r="D140" s="268">
        <v>0</v>
      </c>
      <c r="E140" s="268">
        <v>0</v>
      </c>
      <c r="F140" s="268">
        <v>8410</v>
      </c>
      <c r="G140" s="268">
        <v>22206</v>
      </c>
      <c r="H140" s="268">
        <v>9</v>
      </c>
      <c r="I140" s="268">
        <v>1555</v>
      </c>
      <c r="J140" s="268">
        <v>8033</v>
      </c>
      <c r="K140" s="268">
        <v>6413</v>
      </c>
      <c r="L140" s="268">
        <v>19</v>
      </c>
      <c r="M140" s="268">
        <v>1140</v>
      </c>
      <c r="N140" s="268">
        <v>18570</v>
      </c>
      <c r="O140" s="268">
        <v>438</v>
      </c>
      <c r="P140" s="268">
        <v>63</v>
      </c>
      <c r="Q140" s="268">
        <v>95</v>
      </c>
      <c r="R140" s="268">
        <v>0</v>
      </c>
      <c r="S140" s="268">
        <v>0</v>
      </c>
      <c r="T140" s="268">
        <v>230</v>
      </c>
      <c r="U140" s="268">
        <v>262</v>
      </c>
      <c r="V140" s="268">
        <v>0</v>
      </c>
      <c r="W140" s="268">
        <v>0</v>
      </c>
      <c r="X140" s="268">
        <v>880</v>
      </c>
      <c r="Y140" s="268">
        <v>8</v>
      </c>
      <c r="Z140" s="268">
        <v>65</v>
      </c>
      <c r="AA140" s="285"/>
    </row>
    <row r="141" spans="1:27" s="273" customFormat="1" ht="20.100000000000001" customHeight="1">
      <c r="A141" s="129" t="s">
        <v>1677</v>
      </c>
      <c r="B141" s="266">
        <v>844380</v>
      </c>
      <c r="C141" s="266">
        <v>133354</v>
      </c>
      <c r="D141" s="266">
        <v>0</v>
      </c>
      <c r="E141" s="266">
        <v>2248</v>
      </c>
      <c r="F141" s="266">
        <v>104989</v>
      </c>
      <c r="G141" s="266">
        <v>199994</v>
      </c>
      <c r="H141" s="266">
        <v>4175</v>
      </c>
      <c r="I141" s="266">
        <v>15204</v>
      </c>
      <c r="J141" s="266">
        <v>81619</v>
      </c>
      <c r="K141" s="266">
        <v>73621</v>
      </c>
      <c r="L141" s="266">
        <v>3037</v>
      </c>
      <c r="M141" s="266">
        <v>48786</v>
      </c>
      <c r="N141" s="266">
        <v>47376</v>
      </c>
      <c r="O141" s="266">
        <v>17473</v>
      </c>
      <c r="P141" s="266">
        <v>23672</v>
      </c>
      <c r="Q141" s="266">
        <v>529</v>
      </c>
      <c r="R141" s="266">
        <v>0</v>
      </c>
      <c r="S141" s="266">
        <v>0</v>
      </c>
      <c r="T141" s="266">
        <v>11046</v>
      </c>
      <c r="U141" s="266">
        <v>38075</v>
      </c>
      <c r="V141" s="266">
        <v>85</v>
      </c>
      <c r="W141" s="266">
        <v>3533</v>
      </c>
      <c r="X141" s="266">
        <v>12030</v>
      </c>
      <c r="Y141" s="266">
        <v>100</v>
      </c>
      <c r="Z141" s="266">
        <v>23434</v>
      </c>
    </row>
    <row r="142" spans="1:27" s="274" customFormat="1" ht="20.100000000000001" customHeight="1">
      <c r="A142" s="115" t="s">
        <v>1678</v>
      </c>
      <c r="B142" s="268">
        <v>156998</v>
      </c>
      <c r="C142" s="268">
        <v>25461</v>
      </c>
      <c r="D142" s="268"/>
      <c r="E142" s="268">
        <v>1563</v>
      </c>
      <c r="F142" s="268">
        <v>20375</v>
      </c>
      <c r="G142" s="268">
        <v>19006</v>
      </c>
      <c r="H142" s="268">
        <v>804</v>
      </c>
      <c r="I142" s="268">
        <v>10299</v>
      </c>
      <c r="J142" s="268">
        <v>17626</v>
      </c>
      <c r="K142" s="268">
        <v>11368</v>
      </c>
      <c r="L142" s="268">
        <v>1780</v>
      </c>
      <c r="M142" s="268">
        <v>3476</v>
      </c>
      <c r="N142" s="268">
        <v>7642</v>
      </c>
      <c r="O142" s="268">
        <v>10642</v>
      </c>
      <c r="P142" s="268">
        <v>257</v>
      </c>
      <c r="Q142" s="268">
        <v>187</v>
      </c>
      <c r="R142" s="268"/>
      <c r="S142" s="268"/>
      <c r="T142" s="268">
        <v>8550</v>
      </c>
      <c r="U142" s="268">
        <v>5670</v>
      </c>
      <c r="V142" s="268">
        <v>50</v>
      </c>
      <c r="W142" s="268">
        <v>1643</v>
      </c>
      <c r="X142" s="268">
        <v>1825</v>
      </c>
      <c r="Y142" s="268">
        <v>20</v>
      </c>
      <c r="Z142" s="268">
        <v>8754</v>
      </c>
    </row>
    <row r="143" spans="1:27" s="274" customFormat="1" ht="20.100000000000001" customHeight="1">
      <c r="A143" s="115" t="s">
        <v>1606</v>
      </c>
      <c r="B143" s="268">
        <v>687382</v>
      </c>
      <c r="C143" s="268">
        <v>107893</v>
      </c>
      <c r="D143" s="268">
        <v>0</v>
      </c>
      <c r="E143" s="268">
        <v>685</v>
      </c>
      <c r="F143" s="268">
        <v>84614</v>
      </c>
      <c r="G143" s="268">
        <v>180988</v>
      </c>
      <c r="H143" s="268">
        <v>3371</v>
      </c>
      <c r="I143" s="268">
        <v>4905</v>
      </c>
      <c r="J143" s="268">
        <v>63993</v>
      </c>
      <c r="K143" s="268">
        <v>62253</v>
      </c>
      <c r="L143" s="268">
        <v>1257</v>
      </c>
      <c r="M143" s="268">
        <v>45310</v>
      </c>
      <c r="N143" s="268">
        <v>39734</v>
      </c>
      <c r="O143" s="268">
        <v>6831</v>
      </c>
      <c r="P143" s="268">
        <v>23415</v>
      </c>
      <c r="Q143" s="268">
        <v>342</v>
      </c>
      <c r="R143" s="268">
        <v>0</v>
      </c>
      <c r="S143" s="268">
        <v>0</v>
      </c>
      <c r="T143" s="268">
        <v>2496</v>
      </c>
      <c r="U143" s="268">
        <v>32405</v>
      </c>
      <c r="V143" s="268">
        <v>35</v>
      </c>
      <c r="W143" s="268">
        <v>1890</v>
      </c>
      <c r="X143" s="268">
        <v>10205</v>
      </c>
      <c r="Y143" s="268">
        <v>80</v>
      </c>
      <c r="Z143" s="268">
        <v>14680</v>
      </c>
    </row>
    <row r="144" spans="1:27" s="274" customFormat="1" ht="20.100000000000001" customHeight="1">
      <c r="A144" s="124" t="s">
        <v>1679</v>
      </c>
      <c r="B144" s="268">
        <v>240598</v>
      </c>
      <c r="C144" s="268">
        <v>40211</v>
      </c>
      <c r="D144" s="268"/>
      <c r="E144" s="268">
        <v>50</v>
      </c>
      <c r="F144" s="268">
        <v>27473</v>
      </c>
      <c r="G144" s="268">
        <v>62646</v>
      </c>
      <c r="H144" s="268">
        <v>2555</v>
      </c>
      <c r="I144" s="268">
        <v>1078</v>
      </c>
      <c r="J144" s="268">
        <v>19728</v>
      </c>
      <c r="K144" s="268">
        <v>15030</v>
      </c>
      <c r="L144" s="268">
        <v>433</v>
      </c>
      <c r="M144" s="268">
        <v>26306</v>
      </c>
      <c r="N144" s="268">
        <v>9176</v>
      </c>
      <c r="O144" s="268">
        <v>605</v>
      </c>
      <c r="P144" s="268">
        <v>10160</v>
      </c>
      <c r="Q144" s="268">
        <v>106</v>
      </c>
      <c r="R144" s="268"/>
      <c r="S144" s="268"/>
      <c r="T144" s="268">
        <v>1082</v>
      </c>
      <c r="U144" s="268">
        <v>9698</v>
      </c>
      <c r="V144" s="268">
        <v>35</v>
      </c>
      <c r="W144" s="268">
        <v>440</v>
      </c>
      <c r="X144" s="268">
        <v>6000</v>
      </c>
      <c r="Y144" s="268">
        <v>50</v>
      </c>
      <c r="Z144" s="268">
        <v>7736</v>
      </c>
    </row>
    <row r="145" spans="1:26" s="274" customFormat="1" ht="20.100000000000001" customHeight="1">
      <c r="A145" s="124" t="s">
        <v>1680</v>
      </c>
      <c r="B145" s="268">
        <v>228607</v>
      </c>
      <c r="C145" s="268">
        <v>37128</v>
      </c>
      <c r="D145" s="268"/>
      <c r="E145" s="268"/>
      <c r="F145" s="268">
        <v>27980</v>
      </c>
      <c r="G145" s="268">
        <v>66750</v>
      </c>
      <c r="H145" s="268">
        <v>698</v>
      </c>
      <c r="I145" s="268">
        <v>2229</v>
      </c>
      <c r="J145" s="268">
        <v>26791</v>
      </c>
      <c r="K145" s="268">
        <v>30355</v>
      </c>
      <c r="L145" s="268">
        <v>244</v>
      </c>
      <c r="M145" s="268">
        <v>3647</v>
      </c>
      <c r="N145" s="268">
        <v>12482</v>
      </c>
      <c r="O145" s="268">
        <v>2265</v>
      </c>
      <c r="P145" s="268">
        <v>526</v>
      </c>
      <c r="Q145" s="268">
        <v>104</v>
      </c>
      <c r="R145" s="268"/>
      <c r="S145" s="268"/>
      <c r="T145" s="268">
        <v>994</v>
      </c>
      <c r="U145" s="268">
        <v>14495</v>
      </c>
      <c r="V145" s="268"/>
      <c r="W145" s="268">
        <v>919</v>
      </c>
      <c r="X145" s="268"/>
      <c r="Y145" s="268"/>
      <c r="Z145" s="268">
        <v>1000</v>
      </c>
    </row>
    <row r="146" spans="1:26" s="274" customFormat="1" ht="20.100000000000001" customHeight="1">
      <c r="A146" s="124" t="s">
        <v>1681</v>
      </c>
      <c r="B146" s="268">
        <v>218177</v>
      </c>
      <c r="C146" s="268">
        <v>30554</v>
      </c>
      <c r="D146" s="268"/>
      <c r="E146" s="268">
        <v>635</v>
      </c>
      <c r="F146" s="268">
        <v>29161</v>
      </c>
      <c r="G146" s="268">
        <v>51592</v>
      </c>
      <c r="H146" s="268">
        <v>118</v>
      </c>
      <c r="I146" s="268">
        <v>1598</v>
      </c>
      <c r="J146" s="268">
        <v>17474</v>
      </c>
      <c r="K146" s="268">
        <v>16868</v>
      </c>
      <c r="L146" s="268">
        <v>580</v>
      </c>
      <c r="M146" s="268">
        <v>15357</v>
      </c>
      <c r="N146" s="268">
        <v>18076</v>
      </c>
      <c r="O146" s="268">
        <v>3961</v>
      </c>
      <c r="P146" s="268">
        <v>12729</v>
      </c>
      <c r="Q146" s="268">
        <v>132</v>
      </c>
      <c r="R146" s="268"/>
      <c r="S146" s="268"/>
      <c r="T146" s="268">
        <v>420</v>
      </c>
      <c r="U146" s="268">
        <v>8212</v>
      </c>
      <c r="V146" s="268">
        <v>0</v>
      </c>
      <c r="W146" s="268">
        <v>531</v>
      </c>
      <c r="X146" s="268">
        <v>4205</v>
      </c>
      <c r="Y146" s="268">
        <v>30</v>
      </c>
      <c r="Z146" s="268">
        <v>5944</v>
      </c>
    </row>
    <row r="147" spans="1:26" s="273" customFormat="1" ht="20.100000000000001" customHeight="1">
      <c r="A147" s="129" t="s">
        <v>1682</v>
      </c>
      <c r="B147" s="266">
        <v>1092539</v>
      </c>
      <c r="C147" s="266">
        <v>146144</v>
      </c>
      <c r="D147" s="266">
        <v>0</v>
      </c>
      <c r="E147" s="266">
        <v>1130</v>
      </c>
      <c r="F147" s="266">
        <v>98553</v>
      </c>
      <c r="G147" s="266">
        <v>194721</v>
      </c>
      <c r="H147" s="266">
        <v>4151</v>
      </c>
      <c r="I147" s="266">
        <v>26110</v>
      </c>
      <c r="J147" s="266">
        <v>139030</v>
      </c>
      <c r="K147" s="266">
        <v>67461</v>
      </c>
      <c r="L147" s="266">
        <v>9312</v>
      </c>
      <c r="M147" s="266">
        <v>72148</v>
      </c>
      <c r="N147" s="266">
        <v>118108</v>
      </c>
      <c r="O147" s="266">
        <v>132649</v>
      </c>
      <c r="P147" s="266">
        <v>2733</v>
      </c>
      <c r="Q147" s="266">
        <v>1054</v>
      </c>
      <c r="R147" s="266">
        <v>130</v>
      </c>
      <c r="S147" s="266">
        <v>0</v>
      </c>
      <c r="T147" s="266">
        <v>7528</v>
      </c>
      <c r="U147" s="266">
        <v>32045</v>
      </c>
      <c r="V147" s="266">
        <v>371</v>
      </c>
      <c r="W147" s="266">
        <v>4100</v>
      </c>
      <c r="X147" s="266">
        <v>19253</v>
      </c>
      <c r="Y147" s="266">
        <v>90</v>
      </c>
      <c r="Z147" s="266">
        <v>15718</v>
      </c>
    </row>
    <row r="148" spans="1:26" s="274" customFormat="1" ht="20.100000000000001" customHeight="1">
      <c r="A148" s="115" t="s">
        <v>1591</v>
      </c>
      <c r="B148" s="268">
        <v>337343</v>
      </c>
      <c r="C148" s="268">
        <v>27573</v>
      </c>
      <c r="D148" s="268"/>
      <c r="E148" s="268">
        <v>1001</v>
      </c>
      <c r="F148" s="268">
        <v>28280</v>
      </c>
      <c r="G148" s="268">
        <v>42558</v>
      </c>
      <c r="H148" s="268">
        <v>1500</v>
      </c>
      <c r="I148" s="268">
        <v>13200</v>
      </c>
      <c r="J148" s="268">
        <v>41870</v>
      </c>
      <c r="K148" s="268">
        <v>21700</v>
      </c>
      <c r="L148" s="268">
        <v>5000</v>
      </c>
      <c r="M148" s="268">
        <v>3694</v>
      </c>
      <c r="N148" s="268">
        <v>13200</v>
      </c>
      <c r="O148" s="268">
        <v>115700</v>
      </c>
      <c r="P148" s="268">
        <v>1250</v>
      </c>
      <c r="Q148" s="268">
        <v>351</v>
      </c>
      <c r="R148" s="268">
        <v>130</v>
      </c>
      <c r="S148" s="268"/>
      <c r="T148" s="268">
        <v>4272</v>
      </c>
      <c r="U148" s="268">
        <v>5010</v>
      </c>
      <c r="V148" s="268">
        <v>60</v>
      </c>
      <c r="W148" s="268">
        <v>1905</v>
      </c>
      <c r="X148" s="268">
        <v>6889</v>
      </c>
      <c r="Y148" s="268"/>
      <c r="Z148" s="268">
        <v>2200</v>
      </c>
    </row>
    <row r="149" spans="1:26" s="274" customFormat="1" ht="20.100000000000001" customHeight="1">
      <c r="A149" s="115" t="s">
        <v>1606</v>
      </c>
      <c r="B149" s="268">
        <v>755196</v>
      </c>
      <c r="C149" s="268">
        <v>118571</v>
      </c>
      <c r="D149" s="268">
        <v>0</v>
      </c>
      <c r="E149" s="268">
        <v>129</v>
      </c>
      <c r="F149" s="268">
        <v>70273</v>
      </c>
      <c r="G149" s="268">
        <v>152163</v>
      </c>
      <c r="H149" s="268">
        <v>2651</v>
      </c>
      <c r="I149" s="268">
        <v>12910</v>
      </c>
      <c r="J149" s="268">
        <v>97160</v>
      </c>
      <c r="K149" s="268">
        <v>45761</v>
      </c>
      <c r="L149" s="268">
        <v>4312</v>
      </c>
      <c r="M149" s="268">
        <v>68454</v>
      </c>
      <c r="N149" s="268">
        <v>104908</v>
      </c>
      <c r="O149" s="268">
        <v>16949</v>
      </c>
      <c r="P149" s="268">
        <v>1483</v>
      </c>
      <c r="Q149" s="268">
        <v>703</v>
      </c>
      <c r="R149" s="268">
        <v>0</v>
      </c>
      <c r="S149" s="268">
        <v>0</v>
      </c>
      <c r="T149" s="268">
        <v>3256</v>
      </c>
      <c r="U149" s="268">
        <v>27035</v>
      </c>
      <c r="V149" s="268">
        <v>311</v>
      </c>
      <c r="W149" s="268">
        <v>2195</v>
      </c>
      <c r="X149" s="268">
        <v>12364</v>
      </c>
      <c r="Y149" s="268">
        <v>90</v>
      </c>
      <c r="Z149" s="268">
        <v>13518</v>
      </c>
    </row>
    <row r="150" spans="1:26" s="274" customFormat="1" ht="20.100000000000001" customHeight="1">
      <c r="A150" s="124" t="s">
        <v>1592</v>
      </c>
      <c r="B150" s="268">
        <v>463767</v>
      </c>
      <c r="C150" s="268">
        <v>63052</v>
      </c>
      <c r="D150" s="268"/>
      <c r="E150" s="268">
        <v>53</v>
      </c>
      <c r="F150" s="268">
        <v>45561</v>
      </c>
      <c r="G150" s="268">
        <v>98979</v>
      </c>
      <c r="H150" s="268">
        <v>641</v>
      </c>
      <c r="I150" s="268">
        <v>6981</v>
      </c>
      <c r="J150" s="268">
        <v>68267</v>
      </c>
      <c r="K150" s="268">
        <v>25547</v>
      </c>
      <c r="L150" s="268">
        <v>2969</v>
      </c>
      <c r="M150" s="268">
        <v>56568</v>
      </c>
      <c r="N150" s="268">
        <v>55940</v>
      </c>
      <c r="O150" s="268">
        <v>10450</v>
      </c>
      <c r="P150" s="268">
        <v>1483</v>
      </c>
      <c r="Q150" s="268">
        <v>539</v>
      </c>
      <c r="R150" s="268"/>
      <c r="S150" s="268"/>
      <c r="T150" s="268">
        <v>2053</v>
      </c>
      <c r="U150" s="268">
        <v>15937</v>
      </c>
      <c r="V150" s="268">
        <v>231</v>
      </c>
      <c r="W150" s="268">
        <v>1426</v>
      </c>
      <c r="X150" s="268"/>
      <c r="Y150" s="268">
        <v>90</v>
      </c>
      <c r="Z150" s="268">
        <v>7000</v>
      </c>
    </row>
    <row r="151" spans="1:26" s="274" customFormat="1" ht="20.100000000000001" customHeight="1">
      <c r="A151" s="124" t="s">
        <v>1683</v>
      </c>
      <c r="B151" s="268">
        <v>166195</v>
      </c>
      <c r="C151" s="268">
        <v>34779</v>
      </c>
      <c r="D151" s="268"/>
      <c r="E151" s="268">
        <v>21</v>
      </c>
      <c r="F151" s="268">
        <v>14087</v>
      </c>
      <c r="G151" s="268">
        <v>35203</v>
      </c>
      <c r="H151" s="268">
        <v>1000</v>
      </c>
      <c r="I151" s="268">
        <v>2424</v>
      </c>
      <c r="J151" s="268">
        <v>19066</v>
      </c>
      <c r="K151" s="268">
        <v>13087</v>
      </c>
      <c r="L151" s="268">
        <v>245</v>
      </c>
      <c r="M151" s="268">
        <v>1918</v>
      </c>
      <c r="N151" s="268">
        <v>26682</v>
      </c>
      <c r="O151" s="268">
        <v>167</v>
      </c>
      <c r="P151" s="268"/>
      <c r="Q151" s="268">
        <v>78</v>
      </c>
      <c r="R151" s="268"/>
      <c r="S151" s="268"/>
      <c r="T151" s="268">
        <v>678</v>
      </c>
      <c r="U151" s="268">
        <v>5658</v>
      </c>
      <c r="V151" s="268">
        <v>70</v>
      </c>
      <c r="W151" s="268">
        <v>463</v>
      </c>
      <c r="X151" s="268">
        <v>8355</v>
      </c>
      <c r="Y151" s="268"/>
      <c r="Z151" s="268">
        <v>2214</v>
      </c>
    </row>
    <row r="152" spans="1:26" s="274" customFormat="1" ht="20.100000000000001" customHeight="1">
      <c r="A152" s="124" t="s">
        <v>1684</v>
      </c>
      <c r="B152" s="268">
        <v>125234</v>
      </c>
      <c r="C152" s="268">
        <v>20740</v>
      </c>
      <c r="D152" s="268"/>
      <c r="E152" s="268">
        <v>55</v>
      </c>
      <c r="F152" s="268">
        <v>10625</v>
      </c>
      <c r="G152" s="268">
        <v>17981</v>
      </c>
      <c r="H152" s="268">
        <v>1010</v>
      </c>
      <c r="I152" s="268">
        <v>3505</v>
      </c>
      <c r="J152" s="268">
        <v>9827</v>
      </c>
      <c r="K152" s="268">
        <v>7127</v>
      </c>
      <c r="L152" s="268">
        <v>1098</v>
      </c>
      <c r="M152" s="268">
        <v>9968</v>
      </c>
      <c r="N152" s="268">
        <v>22286</v>
      </c>
      <c r="O152" s="268">
        <v>6332</v>
      </c>
      <c r="P152" s="268"/>
      <c r="Q152" s="268">
        <v>86</v>
      </c>
      <c r="R152" s="268"/>
      <c r="S152" s="268"/>
      <c r="T152" s="268">
        <v>525</v>
      </c>
      <c r="U152" s="268">
        <v>5440</v>
      </c>
      <c r="V152" s="268">
        <v>10</v>
      </c>
      <c r="W152" s="268">
        <v>306</v>
      </c>
      <c r="X152" s="268">
        <v>4009</v>
      </c>
      <c r="Y152" s="268"/>
      <c r="Z152" s="268">
        <v>4304</v>
      </c>
    </row>
  </sheetData>
  <mergeCells count="28">
    <mergeCell ref="Y5:Y6"/>
    <mergeCell ref="Z5:Z6"/>
    <mergeCell ref="T5:T6"/>
    <mergeCell ref="U5:U6"/>
    <mergeCell ref="V5:V6"/>
    <mergeCell ref="W5:W6"/>
    <mergeCell ref="X5:X6"/>
    <mergeCell ref="O5:O6"/>
    <mergeCell ref="P5:P6"/>
    <mergeCell ref="Q5:Q6"/>
    <mergeCell ref="R5:R6"/>
    <mergeCell ref="S5:S6"/>
    <mergeCell ref="A2:AA2"/>
    <mergeCell ref="A4:A6"/>
    <mergeCell ref="B4:Z4"/>
    <mergeCell ref="B5:B6"/>
    <mergeCell ref="C5:C6"/>
    <mergeCell ref="D5:D6"/>
    <mergeCell ref="E5:E6"/>
    <mergeCell ref="F5:F6"/>
    <mergeCell ref="G5:G6"/>
    <mergeCell ref="H5:H6"/>
    <mergeCell ref="I5:I6"/>
    <mergeCell ref="J5:J6"/>
    <mergeCell ref="K5:K6"/>
    <mergeCell ref="L5:L6"/>
    <mergeCell ref="M5:M6"/>
    <mergeCell ref="N5:N6"/>
  </mergeCells>
  <phoneticPr fontId="2" type="noConversion"/>
  <printOptions horizontalCentered="1"/>
  <pageMargins left="0.47152777777777799" right="0.47152777777777799" top="0.59027777777777801" bottom="0.47152777777777799" header="0.31388888888888899" footer="0.31388888888888899"/>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10</vt:i4>
      </vt:variant>
    </vt:vector>
  </HeadingPairs>
  <TitlesOfParts>
    <vt:vector size="25"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表八!Print_Titles</vt:lpstr>
      <vt:lpstr>'表六 (1)'!Print_Titles</vt:lpstr>
      <vt:lpstr>'表七 (1)'!Print_Titles</vt:lpstr>
      <vt:lpstr>'表七(2)'!Print_Titles</vt:lpstr>
      <vt:lpstr>表三!Print_Titles</vt:lpstr>
      <vt:lpstr>表十一!Print_Titles</vt:lpstr>
      <vt:lpstr>表四!Print_Titles</vt:lpstr>
      <vt:lpstr>表五!Print_Titles</vt:lpstr>
      <vt:lpstr>表一!Print_Titles</vt:lpstr>
      <vt:lpstr>封面!地区名称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dc:creator>
  <cp:lastModifiedBy>蔡兵</cp:lastModifiedBy>
  <cp:lastPrinted>2020-05-07T10:30:27Z</cp:lastPrinted>
  <dcterms:created xsi:type="dcterms:W3CDTF">2020-04-29T02:52:50Z</dcterms:created>
  <dcterms:modified xsi:type="dcterms:W3CDTF">2020-09-07T10:40:49Z</dcterms:modified>
</cp:coreProperties>
</file>