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70" windowWidth="14940" windowHeight="8850"/>
  </bookViews>
  <sheets>
    <sheet name="表一-全区收支总表" sheetId="1" r:id="rId1"/>
    <sheet name="表二-全区收入表" sheetId="2" r:id="rId2"/>
    <sheet name="表三-2020全区支出表" sheetId="3" r:id="rId3"/>
    <sheet name="表四-2021全区支出安排表" sheetId="7" r:id="rId4"/>
    <sheet name="表五、本级收支总表" sheetId="4" r:id="rId5"/>
    <sheet name="表六、本级收入表" sheetId="5" r:id="rId6"/>
    <sheet name="表七-本级支出表" sheetId="6" r:id="rId7"/>
  </sheets>
  <definedNames>
    <definedName name="_xlnm.Print_Area" localSheetId="1">'表二-全区收入表'!$A$1:$I$38</definedName>
    <definedName name="_xlnm.Print_Area" localSheetId="5">表六、本级收入表!$A$1:$E$31</definedName>
    <definedName name="_xlnm.Print_Area" localSheetId="6">'表七-本级支出表'!$A$1:$K$20</definedName>
    <definedName name="_xlnm.Print_Area" localSheetId="2">'表三-2020全区支出表'!$A$1:$K$25</definedName>
    <definedName name="_xlnm.Print_Area" localSheetId="3">'表四-2021全区支出安排表'!$A$1:$K$25</definedName>
    <definedName name="_xlnm.Print_Area" localSheetId="4">表五、本级收支总表!$A$1:$F$16</definedName>
    <definedName name="_xlnm.Print_Area" localSheetId="0">'表一-全区收支总表'!$A$1:$N$18</definedName>
    <definedName name="_xlnm.Print_Titles" localSheetId="1">'表二-全区收入表'!$1:$4</definedName>
    <definedName name="_xlnm.Print_Titles" localSheetId="5">表六、本级收入表!$1:$3</definedName>
    <definedName name="_xlnm.Print_Titles" localSheetId="6">'表七-本级支出表'!$1:$4</definedName>
    <definedName name="_xlnm.Print_Titles" localSheetId="2">'表三-2020全区支出表'!$1:$5</definedName>
    <definedName name="_xlnm.Print_Titles" localSheetId="3">'表四-2021全区支出安排表'!$1:$5</definedName>
  </definedNames>
  <calcPr calcId="144525"/>
</workbook>
</file>

<file path=xl/calcChain.xml><?xml version="1.0" encoding="utf-8"?>
<calcChain xmlns="http://schemas.openxmlformats.org/spreadsheetml/2006/main">
  <c r="B17" i="1" l="1"/>
  <c r="D19" i="6" l="1"/>
  <c r="E19" i="6"/>
  <c r="F19" i="6"/>
  <c r="H19" i="6"/>
  <c r="I19" i="6"/>
  <c r="J19" i="6"/>
  <c r="C19" i="6"/>
  <c r="D30" i="5"/>
  <c r="C30" i="5"/>
  <c r="C9" i="3" l="1"/>
  <c r="G12" i="1"/>
  <c r="D12" i="1"/>
  <c r="E14" i="5" l="1"/>
  <c r="C11" i="4"/>
  <c r="I15" i="1" l="1"/>
  <c r="L14" i="1" l="1"/>
  <c r="L15" i="1"/>
  <c r="F27" i="2" l="1"/>
  <c r="C27" i="2"/>
  <c r="C35" i="2"/>
  <c r="C36" i="2"/>
  <c r="C33" i="2"/>
  <c r="C34" i="2"/>
  <c r="I16" i="1" l="1"/>
  <c r="J24" i="7"/>
  <c r="C9" i="7"/>
  <c r="E22" i="7"/>
  <c r="F22" i="7"/>
  <c r="G22" i="7"/>
  <c r="H22" i="7"/>
  <c r="I22" i="7"/>
  <c r="J22" i="7"/>
  <c r="K22" i="7"/>
  <c r="D22" i="7"/>
  <c r="E20" i="7"/>
  <c r="F20" i="7"/>
  <c r="G20" i="7"/>
  <c r="H20" i="7"/>
  <c r="I20" i="7"/>
  <c r="J20" i="7"/>
  <c r="K20" i="7"/>
  <c r="D20" i="7"/>
  <c r="E13" i="7"/>
  <c r="F13" i="7"/>
  <c r="F6" i="7" s="1"/>
  <c r="G13" i="7"/>
  <c r="H13" i="7"/>
  <c r="I13" i="7"/>
  <c r="J13" i="7"/>
  <c r="K13" i="7"/>
  <c r="E7" i="7"/>
  <c r="F7" i="7"/>
  <c r="G7" i="7"/>
  <c r="H7" i="7"/>
  <c r="I7" i="7"/>
  <c r="J7" i="7"/>
  <c r="K7" i="7"/>
  <c r="D7" i="7"/>
  <c r="D13" i="7"/>
  <c r="F13" i="3"/>
  <c r="G13" i="3"/>
  <c r="F7" i="3"/>
  <c r="F24" i="3" s="1"/>
  <c r="G7" i="3"/>
  <c r="H7" i="3"/>
  <c r="I7" i="3"/>
  <c r="J7" i="3"/>
  <c r="K7" i="3"/>
  <c r="F22" i="3"/>
  <c r="G22" i="3"/>
  <c r="H22" i="3"/>
  <c r="I22" i="3"/>
  <c r="J22" i="3"/>
  <c r="E22" i="3"/>
  <c r="C22" i="3" s="1"/>
  <c r="F20" i="3"/>
  <c r="G20" i="3"/>
  <c r="H20" i="3"/>
  <c r="I20" i="3"/>
  <c r="J20" i="3"/>
  <c r="K20" i="3"/>
  <c r="E20" i="3"/>
  <c r="C20" i="3" s="1"/>
  <c r="C8" i="3"/>
  <c r="C10" i="3"/>
  <c r="C11" i="3"/>
  <c r="C12" i="3"/>
  <c r="C14" i="3"/>
  <c r="C15" i="3"/>
  <c r="C16" i="3"/>
  <c r="C17" i="3"/>
  <c r="C18" i="3"/>
  <c r="C19" i="3"/>
  <c r="C21" i="3"/>
  <c r="C23" i="3"/>
  <c r="D13" i="3"/>
  <c r="E7" i="3"/>
  <c r="E13" i="3"/>
  <c r="E23" i="2"/>
  <c r="G23" i="2"/>
  <c r="H23" i="2"/>
  <c r="F23" i="2" s="1"/>
  <c r="D23" i="2"/>
  <c r="J12" i="1"/>
  <c r="J17" i="1" s="1"/>
  <c r="K12" i="1"/>
  <c r="K17" i="1" s="1"/>
  <c r="M12" i="1"/>
  <c r="M17" i="1" s="1"/>
  <c r="N12" i="1"/>
  <c r="N17" i="1" s="1"/>
  <c r="G17" i="1"/>
  <c r="D17" i="1"/>
  <c r="E7" i="1"/>
  <c r="E8" i="1"/>
  <c r="E9" i="1"/>
  <c r="E10" i="1"/>
  <c r="E11" i="1"/>
  <c r="E15" i="1"/>
  <c r="E16" i="1"/>
  <c r="B11" i="1"/>
  <c r="B15" i="1"/>
  <c r="B16" i="1"/>
  <c r="B7" i="1"/>
  <c r="B8" i="1"/>
  <c r="B9" i="1"/>
  <c r="B10" i="1"/>
  <c r="B6" i="1"/>
  <c r="D7" i="3"/>
  <c r="D24" i="3" s="1"/>
  <c r="F26" i="2"/>
  <c r="F28" i="2"/>
  <c r="F29" i="2"/>
  <c r="F30" i="2"/>
  <c r="F31" i="2"/>
  <c r="F32" i="2"/>
  <c r="F33" i="2"/>
  <c r="F34" i="2"/>
  <c r="F35" i="2"/>
  <c r="F36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4" i="2"/>
  <c r="F25" i="2"/>
  <c r="C24" i="2"/>
  <c r="C25" i="2"/>
  <c r="C26" i="2"/>
  <c r="C29" i="2"/>
  <c r="C30" i="2"/>
  <c r="E28" i="2"/>
  <c r="D28" i="2"/>
  <c r="C28" i="2" s="1"/>
  <c r="C32" i="2"/>
  <c r="E31" i="2"/>
  <c r="D31" i="2"/>
  <c r="D5" i="2"/>
  <c r="E5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6" i="2"/>
  <c r="F12" i="1"/>
  <c r="F17" i="1" s="1"/>
  <c r="C12" i="1"/>
  <c r="C17" i="1" s="1"/>
  <c r="D4" i="5"/>
  <c r="C31" i="2" l="1"/>
  <c r="E24" i="7"/>
  <c r="C7" i="3"/>
  <c r="G24" i="3"/>
  <c r="E24" i="3"/>
  <c r="C23" i="2"/>
  <c r="D6" i="7"/>
  <c r="H24" i="7"/>
  <c r="K24" i="7"/>
  <c r="I24" i="7"/>
  <c r="E6" i="7"/>
  <c r="I6" i="7"/>
  <c r="H6" i="7"/>
  <c r="K6" i="7"/>
  <c r="G6" i="7"/>
  <c r="J6" i="7"/>
  <c r="G24" i="7"/>
  <c r="F24" i="7"/>
  <c r="C13" i="3"/>
  <c r="E37" i="2"/>
  <c r="C5" i="2"/>
  <c r="E12" i="1"/>
  <c r="E17" i="1" s="1"/>
  <c r="B12" i="1"/>
  <c r="C4" i="5" l="1"/>
  <c r="G6" i="6" l="1"/>
  <c r="G7" i="6"/>
  <c r="G9" i="6"/>
  <c r="G10" i="6"/>
  <c r="G11" i="6"/>
  <c r="G12" i="6"/>
  <c r="G13" i="6"/>
  <c r="G14" i="6"/>
  <c r="G15" i="6"/>
  <c r="G16" i="6"/>
  <c r="G17" i="6"/>
  <c r="D8" i="6"/>
  <c r="E8" i="6"/>
  <c r="F8" i="6"/>
  <c r="H8" i="6"/>
  <c r="I8" i="6"/>
  <c r="J8" i="6"/>
  <c r="D5" i="6"/>
  <c r="E5" i="6"/>
  <c r="F5" i="6"/>
  <c r="H5" i="6"/>
  <c r="I5" i="6"/>
  <c r="J5" i="6"/>
  <c r="G8" i="6" l="1"/>
  <c r="G19" i="6" s="1"/>
  <c r="G5" i="6"/>
  <c r="F6" i="3"/>
  <c r="G6" i="3"/>
  <c r="D6" i="3"/>
  <c r="H5" i="2"/>
  <c r="H37" i="2" s="1"/>
  <c r="G5" i="2"/>
  <c r="G37" i="2" s="1"/>
  <c r="F37" i="2" l="1"/>
  <c r="F5" i="2"/>
  <c r="L7" i="1"/>
  <c r="L8" i="1"/>
  <c r="L9" i="1"/>
  <c r="L10" i="1"/>
  <c r="L11" i="1"/>
  <c r="L16" i="1"/>
  <c r="L6" i="1"/>
  <c r="I6" i="1"/>
  <c r="E6" i="1"/>
  <c r="K22" i="3"/>
  <c r="K13" i="3"/>
  <c r="I13" i="3"/>
  <c r="I24" i="3" s="1"/>
  <c r="C17" i="6"/>
  <c r="C16" i="6"/>
  <c r="C13" i="6"/>
  <c r="C12" i="6"/>
  <c r="C11" i="6"/>
  <c r="C10" i="6"/>
  <c r="C8" i="6" s="1"/>
  <c r="C9" i="6"/>
  <c r="C7" i="6"/>
  <c r="C6" i="6"/>
  <c r="E7" i="5"/>
  <c r="E10" i="5"/>
  <c r="E11" i="5"/>
  <c r="E13" i="5"/>
  <c r="E15" i="5"/>
  <c r="E6" i="5"/>
  <c r="C5" i="6" l="1"/>
  <c r="K24" i="3"/>
  <c r="K6" i="3"/>
  <c r="I6" i="3"/>
  <c r="L12" i="1"/>
  <c r="L17" i="1" s="1"/>
  <c r="H13" i="3"/>
  <c r="J13" i="3"/>
  <c r="J24" i="3" l="1"/>
  <c r="J6" i="3"/>
  <c r="H24" i="3"/>
  <c r="H6" i="3"/>
  <c r="I21" i="2"/>
  <c r="I20" i="2"/>
  <c r="I7" i="1"/>
  <c r="I30" i="2" l="1"/>
  <c r="I6" i="2" l="1"/>
  <c r="E11" i="4" l="1"/>
  <c r="E15" i="4" s="1"/>
  <c r="I32" i="2" l="1"/>
  <c r="I16" i="2" l="1"/>
  <c r="I15" i="2"/>
  <c r="I18" i="2"/>
  <c r="B11" i="4" l="1"/>
  <c r="E20" i="5"/>
  <c r="D21" i="5"/>
  <c r="D18" i="5"/>
  <c r="I8" i="1"/>
  <c r="I9" i="1"/>
  <c r="I10" i="1"/>
  <c r="E18" i="5" l="1"/>
  <c r="M20" i="1"/>
  <c r="I12" i="1"/>
  <c r="I17" i="1" s="1"/>
  <c r="I31" i="2" l="1"/>
  <c r="I33" i="2" l="1"/>
  <c r="I34" i="2"/>
  <c r="I8" i="2"/>
  <c r="I5" i="2" l="1"/>
  <c r="I23" i="2"/>
  <c r="I25" i="2"/>
  <c r="I26" i="2"/>
  <c r="I29" i="2"/>
  <c r="I9" i="2"/>
  <c r="I10" i="2"/>
  <c r="I11" i="2"/>
  <c r="I12" i="2"/>
  <c r="I13" i="2"/>
  <c r="I14" i="2"/>
  <c r="I17" i="2"/>
  <c r="I19" i="2"/>
  <c r="I22" i="2"/>
  <c r="I24" i="2"/>
  <c r="I7" i="2"/>
  <c r="K8" i="6" l="1"/>
  <c r="K19" i="6" s="1"/>
  <c r="K7" i="6"/>
  <c r="C15" i="4"/>
  <c r="B15" i="4"/>
  <c r="F11" i="4"/>
  <c r="F15" i="4" s="1"/>
  <c r="K6" i="6" l="1"/>
  <c r="E4" i="5"/>
  <c r="E17" i="5"/>
  <c r="E30" i="5"/>
  <c r="K5" i="6" l="1"/>
  <c r="D37" i="2" l="1"/>
  <c r="C37" i="2" s="1"/>
  <c r="I37" i="2" s="1"/>
  <c r="I28" i="2"/>
  <c r="E6" i="3"/>
  <c r="C6" i="3" s="1"/>
  <c r="C24" i="3" s="1"/>
  <c r="C22" i="7"/>
  <c r="C23" i="7"/>
  <c r="C18" i="7"/>
  <c r="C14" i="7"/>
  <c r="C13" i="7"/>
  <c r="C17" i="7"/>
  <c r="C16" i="7"/>
  <c r="C15" i="7"/>
  <c r="C21" i="7"/>
  <c r="C20" i="7"/>
  <c r="C19" i="7"/>
  <c r="C12" i="7"/>
  <c r="C8" i="7"/>
  <c r="C6" i="7"/>
  <c r="C10" i="7"/>
  <c r="C11" i="7"/>
  <c r="C7" i="7"/>
  <c r="D24" i="7"/>
  <c r="C24" i="7" s="1"/>
</calcChain>
</file>

<file path=xl/sharedStrings.xml><?xml version="1.0" encoding="utf-8"?>
<sst xmlns="http://schemas.openxmlformats.org/spreadsheetml/2006/main" count="304" uniqueCount="178">
  <si>
    <t>收          入</t>
  </si>
  <si>
    <t>支          出</t>
  </si>
  <si>
    <t>项        目</t>
  </si>
  <si>
    <t>合计</t>
  </si>
  <si>
    <t>省本级</t>
  </si>
  <si>
    <t>地市级及以下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</si>
  <si>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</si>
  <si>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</si>
  <si>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</si>
  <si>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</si>
  <si>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</si>
  <si>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</si>
  <si>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</si>
  <si>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</si>
  <si>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收入合计</t>
  </si>
  <si>
    <t>支出合计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</si>
  <si>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</si>
  <si>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</si>
  <si>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</si>
  <si>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</si>
  <si>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</si>
  <si>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收入总计</t>
  </si>
  <si>
    <t>支出总计</t>
  </si>
  <si>
    <t>单位：万元</t>
    <phoneticPr fontId="2" type="noConversion"/>
  </si>
  <si>
    <t>五、其他国有资本经营预算收入</t>
    <phoneticPr fontId="2" type="noConversion"/>
  </si>
  <si>
    <t>单位：万元</t>
    <phoneticPr fontId="9" type="noConversion"/>
  </si>
  <si>
    <t>科目编码</t>
  </si>
  <si>
    <t>科目名称／企业</t>
  </si>
  <si>
    <t>小计</t>
  </si>
  <si>
    <t>103060105</t>
  </si>
  <si>
    <t>电力企业利润收入</t>
  </si>
  <si>
    <t>103060108</t>
  </si>
  <si>
    <t>有色冶金采掘企业利润收入</t>
  </si>
  <si>
    <t>103060112</t>
  </si>
  <si>
    <t>化工企业利润收入</t>
  </si>
  <si>
    <t>103060113</t>
  </si>
  <si>
    <t>运输企业利润收入</t>
  </si>
  <si>
    <t>103060116</t>
  </si>
  <si>
    <t>投资服务企业利润收入</t>
  </si>
  <si>
    <t>103060118</t>
  </si>
  <si>
    <t>贸易企业利润收入</t>
  </si>
  <si>
    <t>103060119</t>
  </si>
  <si>
    <t>建筑施工企业利润收入</t>
  </si>
  <si>
    <t>103060120</t>
  </si>
  <si>
    <t>房地产企业利润收入</t>
  </si>
  <si>
    <t>103060125</t>
  </si>
  <si>
    <t>农林牧渔企业利润收入</t>
  </si>
  <si>
    <t>103060131</t>
  </si>
  <si>
    <t>教育文化广播企业利润收入</t>
  </si>
  <si>
    <t>103060134</t>
  </si>
  <si>
    <t>金融企业利润收入</t>
  </si>
  <si>
    <t>103060198</t>
  </si>
  <si>
    <t>其他国有资本经营预算企业利润收入</t>
  </si>
  <si>
    <t>103060202</t>
  </si>
  <si>
    <t>国有控股公司股利、股息收入</t>
  </si>
  <si>
    <t>103060203</t>
  </si>
  <si>
    <t>国有参股公司股利、股息收入</t>
  </si>
  <si>
    <t>103060304</t>
  </si>
  <si>
    <t>国有股权、股份转让收入</t>
  </si>
  <si>
    <t>五、其他国有资本经营预算收入</t>
  </si>
  <si>
    <t>单位：万元</t>
    <phoneticPr fontId="9" type="noConversion"/>
  </si>
  <si>
    <t>科目名称</t>
  </si>
  <si>
    <t>预算数为执行数的%</t>
  </si>
  <si>
    <t>资本性支出</t>
  </si>
  <si>
    <t xml:space="preserve">费用性支出 </t>
  </si>
  <si>
    <t>其他支出</t>
  </si>
  <si>
    <t>223</t>
  </si>
  <si>
    <t xml:space="preserve">国有资本经营预算支出 </t>
  </si>
  <si>
    <t>2230102</t>
  </si>
  <si>
    <t>“三供一业”移交补助支出</t>
  </si>
  <si>
    <t>2230107</t>
  </si>
  <si>
    <t>国有企业改革成本支出</t>
  </si>
  <si>
    <t>2230199</t>
  </si>
  <si>
    <t>其他解决历史遗留问题及改革成本支出</t>
  </si>
  <si>
    <t>2230201</t>
  </si>
  <si>
    <t>国有经济结构调整支出</t>
  </si>
  <si>
    <t>2230202</t>
  </si>
  <si>
    <t>公益性设施投资支出</t>
  </si>
  <si>
    <t>2230204</t>
  </si>
  <si>
    <t>生态环境保护支出</t>
  </si>
  <si>
    <t>2230205</t>
  </si>
  <si>
    <t>支持科技进步支出</t>
  </si>
  <si>
    <t>2230299</t>
  </si>
  <si>
    <t>其他国有企业资本金注入</t>
  </si>
  <si>
    <t>2239901</t>
  </si>
  <si>
    <t>其他国有资本经营预算支出</t>
  </si>
  <si>
    <t>地市级及
以下</t>
    <phoneticPr fontId="9" type="noConversion"/>
  </si>
  <si>
    <t>地市级及
以下</t>
    <phoneticPr fontId="9" type="noConversion"/>
  </si>
  <si>
    <t>五、其他国有资本经营预算支出</t>
    <phoneticPr fontId="9" type="noConversion"/>
  </si>
  <si>
    <t>单位：万元</t>
  </si>
  <si>
    <t>预算数为
执行数的%</t>
    <phoneticPr fontId="9" type="noConversion"/>
  </si>
  <si>
    <t xml:space="preserve">    电力企业利润收入</t>
    <phoneticPr fontId="9" type="noConversion"/>
  </si>
  <si>
    <t xml:space="preserve">    有色冶金采掘企业利润收入</t>
    <phoneticPr fontId="9" type="noConversion"/>
  </si>
  <si>
    <t xml:space="preserve">    化工企业利润收入</t>
    <phoneticPr fontId="9" type="noConversion"/>
  </si>
  <si>
    <t xml:space="preserve">    投资服务企业利润收入</t>
    <phoneticPr fontId="9" type="noConversion"/>
  </si>
  <si>
    <t xml:space="preserve">    贸易企业利润收入</t>
    <phoneticPr fontId="9" type="noConversion"/>
  </si>
  <si>
    <t xml:space="preserve">    建筑施工企业利润收入</t>
    <phoneticPr fontId="9" type="noConversion"/>
  </si>
  <si>
    <t xml:space="preserve">    农林牧渔企业利润收入</t>
    <phoneticPr fontId="9" type="noConversion"/>
  </si>
  <si>
    <t xml:space="preserve">    教育文化广播企业利润收入</t>
    <phoneticPr fontId="9" type="noConversion"/>
  </si>
  <si>
    <t xml:space="preserve">    其他国有资本经营预算企业利润收入</t>
    <phoneticPr fontId="9" type="noConversion"/>
  </si>
  <si>
    <t>二、股利、股息收入</t>
    <phoneticPr fontId="9" type="noConversion"/>
  </si>
  <si>
    <t>三、产权转让收入</t>
    <phoneticPr fontId="9" type="noConversion"/>
  </si>
  <si>
    <t>四、清算收入</t>
    <phoneticPr fontId="9" type="noConversion"/>
  </si>
  <si>
    <t>五、其他国有资本经营预算收入</t>
    <phoneticPr fontId="9" type="noConversion"/>
  </si>
  <si>
    <t>单位:万元</t>
    <phoneticPr fontId="9" type="noConversion"/>
  </si>
  <si>
    <t>合    计</t>
    <phoneticPr fontId="9" type="noConversion"/>
  </si>
  <si>
    <t xml:space="preserve">    国有控股公司股利、股息收入</t>
    <phoneticPr fontId="9" type="noConversion"/>
  </si>
  <si>
    <t>单位：万元</t>
    <phoneticPr fontId="9" type="noConversion"/>
  </si>
  <si>
    <t>其他支出</t>
    <phoneticPr fontId="9" type="noConversion"/>
  </si>
  <si>
    <t>一、解决历史遗留问题及改革成本支出</t>
    <phoneticPr fontId="9" type="noConversion"/>
  </si>
  <si>
    <t xml:space="preserve">   “三供一业”移交补助支出</t>
    <phoneticPr fontId="9" type="noConversion"/>
  </si>
  <si>
    <t xml:space="preserve">   国有企业改革成本支出</t>
    <phoneticPr fontId="9" type="noConversion"/>
  </si>
  <si>
    <t>二、国有企业资本金注入</t>
    <phoneticPr fontId="9" type="noConversion"/>
  </si>
  <si>
    <t xml:space="preserve">    国有经济结构调整支出</t>
    <phoneticPr fontId="9" type="noConversion"/>
  </si>
  <si>
    <t xml:space="preserve">    支持科技进步支出</t>
    <phoneticPr fontId="9" type="noConversion"/>
  </si>
  <si>
    <t>三、国有企业政策性补贴</t>
    <phoneticPr fontId="9" type="noConversion"/>
  </si>
  <si>
    <t>四、金融国有资本经营预算支出</t>
    <phoneticPr fontId="9" type="noConversion"/>
  </si>
  <si>
    <t>五、其他国有资本经营预算支出</t>
    <phoneticPr fontId="9" type="noConversion"/>
  </si>
  <si>
    <t xml:space="preserve">    其他国有资本经营预算支出</t>
    <phoneticPr fontId="9" type="noConversion"/>
  </si>
  <si>
    <t>103060107</t>
  </si>
  <si>
    <t>煤炭企业利润收入</t>
    <phoneticPr fontId="9" type="noConversion"/>
  </si>
  <si>
    <t>其他国有资本经营预算企业清算收入</t>
    <phoneticPr fontId="9" type="noConversion"/>
  </si>
  <si>
    <t>国有独资企业清算收入</t>
    <phoneticPr fontId="9" type="noConversion"/>
  </si>
  <si>
    <t>103060124</t>
  </si>
  <si>
    <t>医药企业利润收入</t>
    <phoneticPr fontId="9" type="noConversion"/>
  </si>
  <si>
    <t>地质勘查企业利润收入</t>
    <phoneticPr fontId="9" type="noConversion"/>
  </si>
  <si>
    <t>其他国有资本经营预算企业产权转让收入</t>
    <phoneticPr fontId="9" type="noConversion"/>
  </si>
  <si>
    <t>国有企业退休人员社会化管理支出</t>
    <phoneticPr fontId="9" type="noConversion"/>
  </si>
  <si>
    <t>国有企业政策性补贴</t>
    <phoneticPr fontId="9" type="noConversion"/>
  </si>
  <si>
    <t>103060104</t>
  </si>
  <si>
    <t>石油石化企业利润收入</t>
    <phoneticPr fontId="9" type="noConversion"/>
  </si>
  <si>
    <t>2230203</t>
  </si>
  <si>
    <t>前瞻性战略性产业发展支出</t>
    <phoneticPr fontId="9" type="noConversion"/>
  </si>
  <si>
    <t>103060132</t>
  </si>
  <si>
    <t>科学研究企业利润收入</t>
    <phoneticPr fontId="9" type="noConversion"/>
  </si>
  <si>
    <t>解决历史遗留问题及改革成本支出</t>
    <phoneticPr fontId="9" type="noConversion"/>
  </si>
  <si>
    <t>国有企业资本金注入</t>
    <phoneticPr fontId="9" type="noConversion"/>
  </si>
  <si>
    <t>其他国有资本经营预算支出</t>
    <phoneticPr fontId="9" type="noConversion"/>
  </si>
  <si>
    <t xml:space="preserve">   煤炭企业利润收入</t>
    <phoneticPr fontId="9" type="noConversion"/>
  </si>
  <si>
    <t>其他国有资本经营预算企业产权转让收入</t>
    <phoneticPr fontId="9" type="noConversion"/>
  </si>
  <si>
    <t xml:space="preserve">  科学研究企业利润收入</t>
    <phoneticPr fontId="9" type="noConversion"/>
  </si>
  <si>
    <t xml:space="preserve">  运输企业利润收入</t>
    <phoneticPr fontId="9" type="noConversion"/>
  </si>
  <si>
    <t xml:space="preserve">    公益性设施投资支出</t>
    <phoneticPr fontId="2" type="noConversion"/>
  </si>
  <si>
    <t>五、其他国有资本经营预算支出</t>
    <phoneticPr fontId="2" type="noConversion"/>
  </si>
  <si>
    <t>地市级
及以下</t>
    <phoneticPr fontId="2" type="noConversion"/>
  </si>
  <si>
    <t>地市级
及以下</t>
    <phoneticPr fontId="2" type="noConversion"/>
  </si>
  <si>
    <t xml:space="preserve">    其他国有企业资本金注入</t>
    <phoneticPr fontId="9" type="noConversion"/>
  </si>
  <si>
    <t xml:space="preserve">    前瞻性战略性产业发展支出</t>
    <phoneticPr fontId="2" type="noConversion"/>
  </si>
  <si>
    <t>表一：2021年自治区地方国有资本经营预算收支总表</t>
    <phoneticPr fontId="2" type="noConversion"/>
  </si>
  <si>
    <t>2020执行数</t>
    <phoneticPr fontId="2" type="noConversion"/>
  </si>
  <si>
    <t>2020执行数</t>
    <phoneticPr fontId="2" type="noConversion"/>
  </si>
  <si>
    <t>2020年执行数</t>
    <phoneticPr fontId="9" type="noConversion"/>
  </si>
  <si>
    <t>2020年执行数</t>
    <phoneticPr fontId="9" type="noConversion"/>
  </si>
  <si>
    <t>2021年预算数</t>
    <phoneticPr fontId="9" type="noConversion"/>
  </si>
  <si>
    <t>表五：2021年自治区本级国有资本经营预算收支总表</t>
    <phoneticPr fontId="9" type="noConversion"/>
  </si>
  <si>
    <t>2021年预算数</t>
    <phoneticPr fontId="9" type="noConversion"/>
  </si>
  <si>
    <t>表二：2021年自治区地方国有资本经营预算收入表</t>
    <phoneticPr fontId="9" type="noConversion"/>
  </si>
  <si>
    <t>表三：2020年自治区地方国有资本经营预算支出表</t>
    <phoneticPr fontId="9" type="noConversion"/>
  </si>
  <si>
    <t>表七：2021年自治区本级国有资本经营预算支出表</t>
    <phoneticPr fontId="9" type="noConversion"/>
  </si>
  <si>
    <t>表四：2021年自治区地方国有资本经营预算支出安排表</t>
    <phoneticPr fontId="9" type="noConversion"/>
  </si>
  <si>
    <t>2021年预算数</t>
    <phoneticPr fontId="2" type="noConversion"/>
  </si>
  <si>
    <t>表六：2021年自治区本级国有资本经营预算收入表</t>
    <phoneticPr fontId="9" type="noConversion"/>
  </si>
  <si>
    <t xml:space="preserve">    地质勘查企业利润收入</t>
    <phoneticPr fontId="9" type="noConversion"/>
  </si>
  <si>
    <t>国有资本经营预算上解收入</t>
  </si>
  <si>
    <t>国有资本经营预算上解支出</t>
  </si>
  <si>
    <t>103060204</t>
  </si>
  <si>
    <t>金融企业股利、股息收入（国资预算）</t>
  </si>
  <si>
    <t>其他国有资本经营预算企业股利、股息收入</t>
    <phoneticPr fontId="9" type="noConversion"/>
  </si>
  <si>
    <t>国有企业办公共服务机构移交补助支出</t>
    <phoneticPr fontId="2" type="noConversion"/>
  </si>
  <si>
    <t>2021预算数</t>
    <phoneticPr fontId="2" type="noConversion"/>
  </si>
  <si>
    <t>2021预算数</t>
    <phoneticPr fontId="2" type="noConversion"/>
  </si>
  <si>
    <t>国有企业办职教幼教支出</t>
    <phoneticPr fontId="9" type="noConversion"/>
  </si>
  <si>
    <t>注：以上项目以2021年政府收支分类科目为准。</t>
    <phoneticPr fontId="2" type="noConversion"/>
  </si>
  <si>
    <t>注: 以上科目以2021年政府收支科目为准。</t>
    <phoneticPr fontId="9" type="noConversion"/>
  </si>
  <si>
    <t>注: 以上科目以2020年政府收支分类科目为准。</t>
    <phoneticPr fontId="9" type="noConversion"/>
  </si>
  <si>
    <t>注: 以上科目以2021年政府收支分类科目为准。</t>
    <phoneticPr fontId="2" type="noConversion"/>
  </si>
  <si>
    <t>注：以上项目以2021年政府收支分类科目为准。</t>
    <phoneticPr fontId="9" type="noConversion"/>
  </si>
  <si>
    <t>注: 以上科目以2021年政府收支分类科目为准。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</si>
</sst>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0.00_);[Red]\(0.00\)"/>
    <numFmt numFmtId="177" formatCode="#,##0.0"/>
    <numFmt numFmtId="178" formatCode="0.00_ "/>
    <numFmt numFmtId="179" formatCode="0_);[Red]\(0\)"/>
    <numFmt numFmtId="180" formatCode="0_ "/>
    <numFmt numFmtId="181" formatCode="_ * #,##0_ ;_ * \-#,##0_ ;_ * &quot;-&quot;??_ ;_ @_ "/>
    <numFmt numFmtId="182" formatCode="#,##0_);[Red]\(#,##0\)"/>
  </numFmts>
  <fonts count="25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sz val="14"/>
      <name val="华文中宋"/>
      <family val="3"/>
      <charset val="134"/>
    </font>
    <font>
      <sz val="10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b/>
      <sz val="14"/>
      <name val="宋体"/>
      <family val="3"/>
      <charset val="134"/>
      <scheme val="maj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4"/>
      <name val="华文中宋"/>
      <family val="3"/>
      <charset val="134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13" fillId="0" borderId="0" xfId="0" applyFont="1"/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center" vertical="center"/>
    </xf>
    <xf numFmtId="0" fontId="18" fillId="0" borderId="0" xfId="0" applyFont="1"/>
    <xf numFmtId="178" fontId="1" fillId="0" borderId="8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right" vertical="center"/>
    </xf>
    <xf numFmtId="0" fontId="0" fillId="0" borderId="0" xfId="0" applyBorder="1"/>
    <xf numFmtId="0" fontId="1" fillId="2" borderId="9" xfId="0" applyFont="1" applyFill="1" applyBorder="1" applyAlignment="1">
      <alignment vertical="center" wrapText="1"/>
    </xf>
    <xf numFmtId="180" fontId="12" fillId="0" borderId="8" xfId="0" applyNumberFormat="1" applyFont="1" applyFill="1" applyBorder="1" applyAlignment="1">
      <alignment horizontal="right" vertical="center"/>
    </xf>
    <xf numFmtId="180" fontId="8" fillId="0" borderId="9" xfId="0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/>
    </xf>
    <xf numFmtId="180" fontId="8" fillId="0" borderId="2" xfId="0" applyNumberFormat="1" applyFont="1" applyFill="1" applyBorder="1" applyAlignment="1">
      <alignment horizontal="right" vertical="center"/>
    </xf>
    <xf numFmtId="180" fontId="8" fillId="0" borderId="14" xfId="0" applyNumberFormat="1" applyFont="1" applyFill="1" applyBorder="1" applyAlignment="1">
      <alignment horizontal="right" vertical="center"/>
    </xf>
    <xf numFmtId="180" fontId="12" fillId="0" borderId="9" xfId="0" applyNumberFormat="1" applyFont="1" applyFill="1" applyBorder="1" applyAlignment="1">
      <alignment horizontal="right" vertical="center"/>
    </xf>
    <xf numFmtId="180" fontId="12" fillId="0" borderId="9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1"/>
    </xf>
    <xf numFmtId="0" fontId="1" fillId="2" borderId="9" xfId="0" applyFont="1" applyFill="1" applyBorder="1" applyAlignment="1">
      <alignment horizontal="center" vertical="center" wrapText="1"/>
    </xf>
    <xf numFmtId="180" fontId="1" fillId="0" borderId="9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7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181" fontId="20" fillId="0" borderId="2" xfId="1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81" fontId="22" fillId="0" borderId="2" xfId="1" applyNumberFormat="1" applyFont="1" applyBorder="1" applyAlignment="1">
      <alignment horizontal="right" vertical="center"/>
    </xf>
    <xf numFmtId="181" fontId="20" fillId="0" borderId="2" xfId="1" applyNumberFormat="1" applyFont="1" applyBorder="1" applyAlignment="1">
      <alignment horizontal="right" vertical="center"/>
    </xf>
    <xf numFmtId="181" fontId="23" fillId="0" borderId="2" xfId="1" applyNumberFormat="1" applyFont="1" applyBorder="1" applyAlignment="1">
      <alignment horizontal="right" vertical="center" wrapText="1"/>
    </xf>
    <xf numFmtId="181" fontId="21" fillId="0" borderId="2" xfId="1" applyNumberFormat="1" applyFont="1" applyBorder="1" applyAlignment="1">
      <alignment horizontal="right" vertical="center" wrapText="1"/>
    </xf>
    <xf numFmtId="181" fontId="21" fillId="0" borderId="8" xfId="1" applyNumberFormat="1" applyFont="1" applyBorder="1" applyAlignment="1">
      <alignment horizontal="right" vertical="center" wrapText="1"/>
    </xf>
    <xf numFmtId="181" fontId="21" fillId="0" borderId="9" xfId="1" applyNumberFormat="1" applyFont="1" applyBorder="1" applyAlignment="1">
      <alignment horizontal="right" vertical="center" wrapText="1"/>
    </xf>
    <xf numFmtId="181" fontId="23" fillId="0" borderId="8" xfId="1" applyNumberFormat="1" applyFont="1" applyBorder="1" applyAlignment="1">
      <alignment horizontal="right" vertical="center" wrapText="1"/>
    </xf>
    <xf numFmtId="181" fontId="20" fillId="0" borderId="2" xfId="1" applyNumberFormat="1" applyFont="1" applyFill="1" applyBorder="1" applyAlignment="1">
      <alignment horizontal="right" vertical="center"/>
    </xf>
    <xf numFmtId="181" fontId="23" fillId="0" borderId="7" xfId="1" applyNumberFormat="1" applyFont="1" applyBorder="1" applyAlignment="1">
      <alignment horizontal="right" vertical="center" wrapText="1"/>
    </xf>
    <xf numFmtId="181" fontId="20" fillId="0" borderId="17" xfId="1" applyNumberFormat="1" applyFont="1" applyFill="1" applyBorder="1" applyAlignment="1">
      <alignment horizontal="right" vertical="center"/>
    </xf>
    <xf numFmtId="181" fontId="20" fillId="0" borderId="14" xfId="1" applyNumberFormat="1" applyFont="1" applyFill="1" applyBorder="1" applyAlignment="1">
      <alignment horizontal="right" vertical="center"/>
    </xf>
    <xf numFmtId="181" fontId="20" fillId="0" borderId="2" xfId="1" applyNumberFormat="1" applyFont="1" applyFill="1" applyBorder="1" applyAlignment="1">
      <alignment horizontal="right" vertical="center" wrapText="1"/>
    </xf>
    <xf numFmtId="181" fontId="22" fillId="0" borderId="2" xfId="1" applyNumberFormat="1" applyFont="1" applyFill="1" applyBorder="1" applyAlignment="1">
      <alignment horizontal="right" vertical="center" wrapText="1"/>
    </xf>
    <xf numFmtId="178" fontId="22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181" fontId="20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179" fontId="24" fillId="2" borderId="9" xfId="0" applyNumberFormat="1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left" vertical="center"/>
    </xf>
    <xf numFmtId="49" fontId="24" fillId="2" borderId="27" xfId="0" applyNumberFormat="1" applyFont="1" applyFill="1" applyBorder="1" applyAlignment="1">
      <alignment horizontal="left" vertical="center"/>
    </xf>
    <xf numFmtId="49" fontId="24" fillId="2" borderId="21" xfId="0" applyNumberFormat="1" applyFont="1" applyFill="1" applyBorder="1" applyAlignment="1">
      <alignment horizontal="left" vertical="center"/>
    </xf>
    <xf numFmtId="179" fontId="22" fillId="0" borderId="2" xfId="1" applyNumberFormat="1" applyFont="1" applyBorder="1" applyAlignment="1">
      <alignment horizontal="right" vertical="center"/>
    </xf>
    <xf numFmtId="179" fontId="20" fillId="0" borderId="2" xfId="1" applyNumberFormat="1" applyFont="1" applyBorder="1" applyAlignment="1">
      <alignment horizontal="right" vertical="center"/>
    </xf>
    <xf numFmtId="182" fontId="20" fillId="0" borderId="2" xfId="1" applyNumberFormat="1" applyFont="1" applyBorder="1" applyAlignment="1">
      <alignment horizontal="center" vertical="center" wrapText="1"/>
    </xf>
    <xf numFmtId="182" fontId="20" fillId="0" borderId="2" xfId="1" applyNumberFormat="1" applyFont="1" applyBorder="1" applyAlignment="1">
      <alignment horizontal="right" vertical="center" wrapText="1"/>
    </xf>
    <xf numFmtId="182" fontId="24" fillId="2" borderId="20" xfId="0" applyNumberFormat="1" applyFont="1" applyFill="1" applyBorder="1" applyAlignment="1">
      <alignment horizontal="right" vertical="center"/>
    </xf>
    <xf numFmtId="182" fontId="22" fillId="0" borderId="2" xfId="1" applyNumberFormat="1" applyFont="1" applyBorder="1" applyAlignment="1">
      <alignment horizontal="right" vertical="center" wrapText="1"/>
    </xf>
    <xf numFmtId="182" fontId="20" fillId="0" borderId="2" xfId="1" applyNumberFormat="1" applyFont="1" applyFill="1" applyBorder="1" applyAlignment="1">
      <alignment horizontal="right" vertical="center" wrapText="1"/>
    </xf>
    <xf numFmtId="182" fontId="24" fillId="2" borderId="24" xfId="0" applyNumberFormat="1" applyFont="1" applyFill="1" applyBorder="1" applyAlignment="1">
      <alignment horizontal="right" vertical="center"/>
    </xf>
    <xf numFmtId="182" fontId="6" fillId="0" borderId="2" xfId="0" applyNumberFormat="1" applyFont="1" applyBorder="1" applyAlignment="1">
      <alignment horizontal="left" vertical="center" wrapText="1"/>
    </xf>
    <xf numFmtId="182" fontId="24" fillId="2" borderId="9" xfId="0" applyNumberFormat="1" applyFont="1" applyFill="1" applyBorder="1" applyAlignment="1">
      <alignment horizontal="right" vertical="center"/>
    </xf>
    <xf numFmtId="182" fontId="24" fillId="2" borderId="25" xfId="0" applyNumberFormat="1" applyFont="1" applyFill="1" applyBorder="1" applyAlignment="1">
      <alignment horizontal="right" vertical="center"/>
    </xf>
    <xf numFmtId="182" fontId="24" fillId="2" borderId="21" xfId="0" applyNumberFormat="1" applyFont="1" applyFill="1" applyBorder="1" applyAlignment="1">
      <alignment horizontal="right" vertical="center"/>
    </xf>
    <xf numFmtId="182" fontId="24" fillId="2" borderId="26" xfId="0" applyNumberFormat="1" applyFont="1" applyFill="1" applyBorder="1" applyAlignment="1">
      <alignment horizontal="right" vertical="center"/>
    </xf>
    <xf numFmtId="182" fontId="24" fillId="2" borderId="22" xfId="0" applyNumberFormat="1" applyFont="1" applyFill="1" applyBorder="1" applyAlignment="1">
      <alignment horizontal="right" vertical="center"/>
    </xf>
    <xf numFmtId="182" fontId="6" fillId="0" borderId="2" xfId="0" applyNumberFormat="1" applyFont="1" applyBorder="1" applyAlignment="1">
      <alignment horizontal="center" vertical="center" wrapText="1"/>
    </xf>
    <xf numFmtId="182" fontId="22" fillId="0" borderId="2" xfId="1" applyNumberFormat="1" applyFont="1" applyBorder="1" applyAlignment="1">
      <alignment horizontal="center" vertical="center" wrapText="1"/>
    </xf>
    <xf numFmtId="182" fontId="22" fillId="0" borderId="2" xfId="1" applyNumberFormat="1" applyFont="1" applyFill="1" applyBorder="1" applyAlignment="1">
      <alignment horizontal="right" vertical="center" wrapText="1"/>
    </xf>
    <xf numFmtId="182" fontId="7" fillId="0" borderId="2" xfId="0" applyNumberFormat="1" applyFont="1" applyBorder="1" applyAlignment="1">
      <alignment horizontal="center" vertical="center" wrapText="1"/>
    </xf>
    <xf numFmtId="182" fontId="20" fillId="0" borderId="15" xfId="1" applyNumberFormat="1" applyFont="1" applyFill="1" applyBorder="1" applyAlignment="1">
      <alignment horizontal="right" vertical="center" wrapText="1"/>
    </xf>
    <xf numFmtId="182" fontId="20" fillId="0" borderId="0" xfId="1" applyNumberFormat="1" applyFont="1" applyBorder="1" applyAlignment="1">
      <alignment horizontal="center" vertical="center" wrapText="1"/>
    </xf>
    <xf numFmtId="182" fontId="24" fillId="2" borderId="22" xfId="0" applyNumberFormat="1" applyFont="1" applyFill="1" applyBorder="1" applyAlignment="1">
      <alignment horizontal="left" vertical="center"/>
    </xf>
    <xf numFmtId="182" fontId="24" fillId="2" borderId="23" xfId="0" applyNumberFormat="1" applyFont="1" applyFill="1" applyBorder="1" applyAlignment="1">
      <alignment horizontal="right" vertical="center"/>
    </xf>
    <xf numFmtId="181" fontId="22" fillId="0" borderId="17" xfId="1" applyNumberFormat="1" applyFont="1" applyFill="1" applyBorder="1" applyAlignment="1">
      <alignment horizontal="right" vertical="center"/>
    </xf>
    <xf numFmtId="181" fontId="22" fillId="0" borderId="2" xfId="1" applyNumberFormat="1" applyFont="1" applyFill="1" applyBorder="1" applyAlignment="1">
      <alignment horizontal="right" vertical="center"/>
    </xf>
    <xf numFmtId="182" fontId="24" fillId="0" borderId="20" xfId="0" applyNumberFormat="1" applyFont="1" applyFill="1" applyBorder="1" applyAlignment="1">
      <alignment horizontal="right" vertical="center"/>
    </xf>
    <xf numFmtId="181" fontId="22" fillId="0" borderId="14" xfId="1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16" fillId="0" borderId="11" xfId="0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808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showZeros="0" tabSelected="1" topLeftCell="A4" zoomScaleNormal="100" workbookViewId="0">
      <selection activeCell="R15" sqref="R15"/>
    </sheetView>
  </sheetViews>
  <sheetFormatPr defaultRowHeight="12.75"/>
  <cols>
    <col min="1" max="1" width="37.42578125" customWidth="1"/>
    <col min="2" max="2" width="13.28515625" style="58" bestFit="1" customWidth="1"/>
    <col min="3" max="3" width="12.7109375" style="58" customWidth="1"/>
    <col min="4" max="4" width="13.140625" style="58" customWidth="1"/>
    <col min="5" max="5" width="12.85546875" style="58" customWidth="1"/>
    <col min="6" max="6" width="13" style="58" customWidth="1"/>
    <col min="7" max="7" width="12.85546875" style="58" customWidth="1"/>
    <col min="8" max="8" width="29.140625" style="58" customWidth="1"/>
    <col min="9" max="9" width="14" style="58" bestFit="1" customWidth="1"/>
    <col min="10" max="10" width="12.5703125" style="58" bestFit="1" customWidth="1"/>
    <col min="11" max="11" width="12.5703125" style="58" customWidth="1"/>
    <col min="12" max="13" width="12.5703125" style="58" bestFit="1" customWidth="1"/>
    <col min="14" max="14" width="13.5703125" style="58" bestFit="1" customWidth="1"/>
  </cols>
  <sheetData>
    <row r="1" spans="1:14" ht="34.5" customHeight="1">
      <c r="A1" s="116" t="s">
        <v>148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25.5" customHeight="1">
      <c r="A2" s="1"/>
      <c r="B2" s="1"/>
      <c r="C2" s="1"/>
      <c r="D2" s="1"/>
      <c r="E2" s="1"/>
      <c r="F2" s="1"/>
      <c r="G2" s="1"/>
      <c r="H2" s="1"/>
      <c r="M2" s="115" t="s">
        <v>23</v>
      </c>
      <c r="N2" s="115"/>
    </row>
    <row r="3" spans="1:14" ht="42.75" customHeight="1">
      <c r="A3" s="117" t="s">
        <v>0</v>
      </c>
      <c r="B3" s="117"/>
      <c r="C3" s="117"/>
      <c r="D3" s="117"/>
      <c r="E3" s="117"/>
      <c r="F3" s="117"/>
      <c r="G3" s="117"/>
      <c r="H3" s="117" t="s">
        <v>1</v>
      </c>
      <c r="I3" s="117"/>
      <c r="J3" s="117"/>
      <c r="K3" s="117"/>
      <c r="L3" s="117"/>
      <c r="M3" s="117"/>
      <c r="N3" s="117"/>
    </row>
    <row r="4" spans="1:14" ht="42.75" customHeight="1">
      <c r="A4" s="117" t="s">
        <v>2</v>
      </c>
      <c r="B4" s="118" t="s">
        <v>149</v>
      </c>
      <c r="C4" s="119"/>
      <c r="D4" s="120"/>
      <c r="E4" s="117" t="s">
        <v>170</v>
      </c>
      <c r="F4" s="117"/>
      <c r="G4" s="117"/>
      <c r="H4" s="117" t="s">
        <v>2</v>
      </c>
      <c r="I4" s="117" t="s">
        <v>150</v>
      </c>
      <c r="J4" s="117"/>
      <c r="K4" s="117"/>
      <c r="L4" s="117" t="s">
        <v>169</v>
      </c>
      <c r="M4" s="117"/>
      <c r="N4" s="117"/>
    </row>
    <row r="5" spans="1:14" ht="42.75" customHeight="1">
      <c r="A5" s="117"/>
      <c r="B5" s="55" t="s">
        <v>3</v>
      </c>
      <c r="C5" s="55" t="s">
        <v>4</v>
      </c>
      <c r="D5" s="55" t="s">
        <v>5</v>
      </c>
      <c r="E5" s="55" t="s">
        <v>3</v>
      </c>
      <c r="F5" s="55" t="s">
        <v>4</v>
      </c>
      <c r="G5" s="55" t="s">
        <v>144</v>
      </c>
      <c r="H5" s="117"/>
      <c r="I5" s="55" t="s">
        <v>3</v>
      </c>
      <c r="J5" s="55" t="s">
        <v>4</v>
      </c>
      <c r="K5" s="55" t="s">
        <v>145</v>
      </c>
      <c r="L5" s="55" t="s">
        <v>3</v>
      </c>
      <c r="M5" s="55" t="s">
        <v>4</v>
      </c>
      <c r="N5" s="55" t="s">
        <v>144</v>
      </c>
    </row>
    <row r="6" spans="1:14" ht="36.75" customHeight="1">
      <c r="A6" s="2" t="s">
        <v>6</v>
      </c>
      <c r="B6" s="91">
        <f>C6+D6</f>
        <v>129886</v>
      </c>
      <c r="C6" s="92">
        <v>26160</v>
      </c>
      <c r="D6" s="93">
        <v>103726</v>
      </c>
      <c r="E6" s="94">
        <f>F6+G6</f>
        <v>76042</v>
      </c>
      <c r="F6" s="79">
        <v>19455</v>
      </c>
      <c r="G6" s="96">
        <v>56587</v>
      </c>
      <c r="H6" s="97" t="s">
        <v>7</v>
      </c>
      <c r="I6" s="91">
        <f>J6+K6</f>
        <v>15956</v>
      </c>
      <c r="J6" s="92">
        <v>8147</v>
      </c>
      <c r="K6" s="93">
        <v>7809</v>
      </c>
      <c r="L6" s="91">
        <f>M6+N6</f>
        <v>13163</v>
      </c>
      <c r="M6" s="95">
        <v>4000</v>
      </c>
      <c r="N6" s="93">
        <v>9163</v>
      </c>
    </row>
    <row r="7" spans="1:14" ht="36.75" customHeight="1">
      <c r="A7" s="2" t="s">
        <v>8</v>
      </c>
      <c r="B7" s="91">
        <f t="shared" ref="B7:B17" si="0">C7+D7</f>
        <v>10396</v>
      </c>
      <c r="C7" s="92">
        <v>4265</v>
      </c>
      <c r="D7" s="98">
        <v>6131</v>
      </c>
      <c r="E7" s="94">
        <f t="shared" ref="E7:E16" si="1">F7+G7</f>
        <v>4267</v>
      </c>
      <c r="F7" s="65">
        <v>706</v>
      </c>
      <c r="G7" s="99">
        <v>3561</v>
      </c>
      <c r="H7" s="97" t="s">
        <v>9</v>
      </c>
      <c r="I7" s="91">
        <f t="shared" ref="I7:I10" si="2">J7+K7</f>
        <v>47484</v>
      </c>
      <c r="J7" s="92">
        <v>25000</v>
      </c>
      <c r="K7" s="98">
        <v>22484</v>
      </c>
      <c r="L7" s="91">
        <f t="shared" ref="L7:L16" si="3">M7+N7</f>
        <v>65279</v>
      </c>
      <c r="M7" s="92">
        <v>11762</v>
      </c>
      <c r="N7" s="98">
        <v>53517</v>
      </c>
    </row>
    <row r="8" spans="1:14" ht="36.75" customHeight="1">
      <c r="A8" s="2" t="s">
        <v>10</v>
      </c>
      <c r="B8" s="91">
        <f t="shared" si="0"/>
        <v>564</v>
      </c>
      <c r="C8" s="92"/>
      <c r="D8" s="98">
        <v>564</v>
      </c>
      <c r="E8" s="94">
        <f t="shared" si="1"/>
        <v>0</v>
      </c>
      <c r="F8" s="92"/>
      <c r="G8" s="99"/>
      <c r="H8" s="97" t="s">
        <v>11</v>
      </c>
      <c r="I8" s="91">
        <f t="shared" si="2"/>
        <v>1415</v>
      </c>
      <c r="J8" s="92"/>
      <c r="K8" s="98">
        <v>1415</v>
      </c>
      <c r="L8" s="91">
        <f t="shared" si="3"/>
        <v>3724</v>
      </c>
      <c r="M8" s="92"/>
      <c r="N8" s="98">
        <v>3724</v>
      </c>
    </row>
    <row r="9" spans="1:14" ht="36.75" customHeight="1">
      <c r="A9" s="2" t="s">
        <v>12</v>
      </c>
      <c r="B9" s="91">
        <f t="shared" si="0"/>
        <v>0</v>
      </c>
      <c r="C9" s="92"/>
      <c r="D9" s="98"/>
      <c r="E9" s="94">
        <f t="shared" si="1"/>
        <v>0</v>
      </c>
      <c r="F9" s="92"/>
      <c r="G9" s="99"/>
      <c r="H9" s="97" t="s">
        <v>13</v>
      </c>
      <c r="I9" s="91">
        <f t="shared" si="2"/>
        <v>0</v>
      </c>
      <c r="J9" s="92"/>
      <c r="K9" s="98"/>
      <c r="L9" s="91">
        <f t="shared" si="3"/>
        <v>0</v>
      </c>
      <c r="M9" s="92"/>
      <c r="N9" s="98"/>
    </row>
    <row r="10" spans="1:14" ht="36.75" customHeight="1">
      <c r="A10" s="64" t="s">
        <v>24</v>
      </c>
      <c r="B10" s="91">
        <f t="shared" si="0"/>
        <v>33660</v>
      </c>
      <c r="C10" s="95">
        <v>104</v>
      </c>
      <c r="D10" s="100">
        <v>33556</v>
      </c>
      <c r="E10" s="94">
        <f t="shared" si="1"/>
        <v>14539</v>
      </c>
      <c r="F10" s="95">
        <v>0</v>
      </c>
      <c r="G10" s="101">
        <v>14539</v>
      </c>
      <c r="H10" s="97" t="s">
        <v>143</v>
      </c>
      <c r="I10" s="91">
        <f t="shared" si="2"/>
        <v>5020</v>
      </c>
      <c r="J10" s="95"/>
      <c r="K10" s="100">
        <v>5020</v>
      </c>
      <c r="L10" s="91">
        <f t="shared" si="3"/>
        <v>13357</v>
      </c>
      <c r="M10" s="95"/>
      <c r="N10" s="100">
        <v>13357</v>
      </c>
    </row>
    <row r="11" spans="1:14" ht="36.75" customHeight="1">
      <c r="A11" s="2"/>
      <c r="B11" s="91">
        <f t="shared" si="0"/>
        <v>0</v>
      </c>
      <c r="C11" s="95"/>
      <c r="D11" s="102"/>
      <c r="E11" s="94">
        <f t="shared" si="1"/>
        <v>0</v>
      </c>
      <c r="F11" s="95"/>
      <c r="G11" s="102"/>
      <c r="H11" s="103"/>
      <c r="I11" s="91"/>
      <c r="J11" s="95"/>
      <c r="K11" s="102"/>
      <c r="L11" s="91">
        <f t="shared" si="3"/>
        <v>0</v>
      </c>
      <c r="M11" s="95"/>
      <c r="N11" s="91"/>
    </row>
    <row r="12" spans="1:14" ht="36.75" customHeight="1">
      <c r="A12" s="18" t="s">
        <v>14</v>
      </c>
      <c r="B12" s="104">
        <f t="shared" si="0"/>
        <v>174506</v>
      </c>
      <c r="C12" s="105">
        <f>C6+C7+C8+C9+C10</f>
        <v>30529</v>
      </c>
      <c r="D12" s="105">
        <f>D6+D7+D8+D9+D10</f>
        <v>143977</v>
      </c>
      <c r="E12" s="94">
        <f t="shared" si="1"/>
        <v>94848</v>
      </c>
      <c r="F12" s="105">
        <f>F6+F7+F8+F9+F10</f>
        <v>20161</v>
      </c>
      <c r="G12" s="105">
        <f>G6+G7+G8+G9+G10</f>
        <v>74687</v>
      </c>
      <c r="H12" s="106" t="s">
        <v>15</v>
      </c>
      <c r="I12" s="104">
        <f>SUM(I6:I11)</f>
        <v>69875</v>
      </c>
      <c r="J12" s="104">
        <f t="shared" ref="J12:N12" si="4">SUM(J6:J11)</f>
        <v>33147</v>
      </c>
      <c r="K12" s="104">
        <f t="shared" si="4"/>
        <v>36728</v>
      </c>
      <c r="L12" s="104">
        <f t="shared" si="4"/>
        <v>95523</v>
      </c>
      <c r="M12" s="104">
        <f t="shared" si="4"/>
        <v>15762</v>
      </c>
      <c r="N12" s="104">
        <f t="shared" si="4"/>
        <v>79761</v>
      </c>
    </row>
    <row r="13" spans="1:14" ht="36.75" customHeight="1">
      <c r="A13" s="2" t="s">
        <v>16</v>
      </c>
      <c r="B13" s="91">
        <v>3032</v>
      </c>
      <c r="C13" s="92">
        <v>3032</v>
      </c>
      <c r="D13" s="91">
        <v>6070</v>
      </c>
      <c r="E13" s="94">
        <v>3032</v>
      </c>
      <c r="F13" s="92">
        <v>3032</v>
      </c>
      <c r="G13" s="107">
        <v>3032</v>
      </c>
      <c r="H13" s="97" t="s">
        <v>17</v>
      </c>
      <c r="I13" s="91">
        <v>0</v>
      </c>
      <c r="J13" s="92">
        <v>6070</v>
      </c>
      <c r="K13" s="102"/>
      <c r="L13" s="91">
        <v>0</v>
      </c>
      <c r="M13" s="92">
        <v>3032</v>
      </c>
      <c r="N13" s="91"/>
    </row>
    <row r="14" spans="1:14" ht="36.75" customHeight="1">
      <c r="A14" s="86" t="s">
        <v>163</v>
      </c>
      <c r="B14" s="91"/>
      <c r="C14" s="92"/>
      <c r="D14" s="108"/>
      <c r="E14" s="94"/>
      <c r="F14" s="92"/>
      <c r="G14" s="95"/>
      <c r="H14" s="109" t="s">
        <v>164</v>
      </c>
      <c r="I14" s="91"/>
      <c r="J14" s="92"/>
      <c r="K14" s="113"/>
      <c r="L14" s="91">
        <f t="shared" si="3"/>
        <v>0</v>
      </c>
      <c r="M14" s="92"/>
      <c r="N14" s="93"/>
    </row>
    <row r="15" spans="1:14" ht="36.75" customHeight="1">
      <c r="A15" s="2" t="s">
        <v>18</v>
      </c>
      <c r="B15" s="91">
        <f t="shared" si="0"/>
        <v>20259</v>
      </c>
      <c r="C15" s="92">
        <v>16284</v>
      </c>
      <c r="D15" s="110">
        <v>3975</v>
      </c>
      <c r="E15" s="94">
        <f t="shared" si="1"/>
        <v>43882</v>
      </c>
      <c r="F15" s="92">
        <v>1649</v>
      </c>
      <c r="G15" s="95">
        <v>42233</v>
      </c>
      <c r="H15" s="97" t="s">
        <v>19</v>
      </c>
      <c r="I15" s="91">
        <f>J15+K15</f>
        <v>84040</v>
      </c>
      <c r="J15" s="92">
        <v>8979</v>
      </c>
      <c r="K15" s="98">
        <v>75061</v>
      </c>
      <c r="L15" s="91">
        <f t="shared" si="3"/>
        <v>46239</v>
      </c>
      <c r="M15" s="92">
        <v>6048</v>
      </c>
      <c r="N15" s="100">
        <v>40191</v>
      </c>
    </row>
    <row r="16" spans="1:14" ht="36.75" customHeight="1">
      <c r="A16" s="2"/>
      <c r="B16" s="91">
        <f t="shared" si="0"/>
        <v>0</v>
      </c>
      <c r="C16" s="95"/>
      <c r="D16" s="91"/>
      <c r="E16" s="94">
        <f t="shared" si="1"/>
        <v>0</v>
      </c>
      <c r="F16" s="95"/>
      <c r="G16" s="92"/>
      <c r="H16" s="97" t="s">
        <v>20</v>
      </c>
      <c r="I16" s="91">
        <f>J16+K16</f>
        <v>43882</v>
      </c>
      <c r="J16" s="95">
        <v>1649</v>
      </c>
      <c r="K16" s="99">
        <v>42233</v>
      </c>
      <c r="L16" s="91">
        <f t="shared" si="3"/>
        <v>0</v>
      </c>
      <c r="M16" s="95"/>
      <c r="N16" s="91"/>
    </row>
    <row r="17" spans="1:14" ht="36.75" customHeight="1">
      <c r="A17" s="18" t="s">
        <v>21</v>
      </c>
      <c r="B17" s="105">
        <f>B12+B13+B15+B14</f>
        <v>197797</v>
      </c>
      <c r="C17" s="105">
        <f>C12+C13+C15+C14</f>
        <v>49845</v>
      </c>
      <c r="D17" s="105">
        <f>D12+D13+D15+D14</f>
        <v>154022</v>
      </c>
      <c r="E17" s="105">
        <f t="shared" ref="E17:G17" si="5">E12+E13+E15+E14</f>
        <v>141762</v>
      </c>
      <c r="F17" s="105">
        <f t="shared" si="5"/>
        <v>24842</v>
      </c>
      <c r="G17" s="105">
        <f t="shared" si="5"/>
        <v>119952</v>
      </c>
      <c r="H17" s="106" t="s">
        <v>22</v>
      </c>
      <c r="I17" s="104">
        <f>I12+I13+I14+I15+I16</f>
        <v>197797</v>
      </c>
      <c r="J17" s="104">
        <f t="shared" ref="J17:N17" si="6">J12+J13+J14+J15+J16</f>
        <v>49845</v>
      </c>
      <c r="K17" s="104">
        <f t="shared" si="6"/>
        <v>154022</v>
      </c>
      <c r="L17" s="104">
        <f t="shared" si="6"/>
        <v>141762</v>
      </c>
      <c r="M17" s="104">
        <f t="shared" si="6"/>
        <v>24842</v>
      </c>
      <c r="N17" s="104">
        <f t="shared" si="6"/>
        <v>119952</v>
      </c>
    </row>
    <row r="18" spans="1:14" ht="17.45" customHeight="1">
      <c r="A18" s="66" t="s">
        <v>172</v>
      </c>
      <c r="B18" s="67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>
      <c r="K19" s="62"/>
    </row>
    <row r="20" spans="1:14">
      <c r="M20" s="63">
        <f>G17-N17</f>
        <v>0</v>
      </c>
    </row>
    <row r="22" spans="1:14">
      <c r="J22" s="63"/>
    </row>
  </sheetData>
  <mergeCells count="10">
    <mergeCell ref="M2:N2"/>
    <mergeCell ref="A1:N1"/>
    <mergeCell ref="A3:G3"/>
    <mergeCell ref="H3:N3"/>
    <mergeCell ref="A4:A5"/>
    <mergeCell ref="B4:D4"/>
    <mergeCell ref="E4:G4"/>
    <mergeCell ref="H4:H5"/>
    <mergeCell ref="I4:K4"/>
    <mergeCell ref="L4:N4"/>
  </mergeCells>
  <phoneticPr fontId="2" type="noConversion"/>
  <printOptions horizontalCentered="1"/>
  <pageMargins left="0.27559055118110237" right="0.27559055118110237" top="0.94488188976377963" bottom="0.6692913385826772" header="0.51181102362204722" footer="0.39370078740157483"/>
  <pageSetup paperSize="122" scale="65" firstPageNumber="7" orientation="landscape" useFirstPageNumber="1" r:id="rId1"/>
  <headerFooter>
    <oddHeader xml:space="preserve">&amp;C
</oddHeader>
    <oddFooter>&amp;C&amp;"-,常规"&amp;12第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showZeros="0" topLeftCell="A16" zoomScale="85" zoomScaleNormal="85" workbookViewId="0">
      <selection activeCell="B42" sqref="B42"/>
    </sheetView>
  </sheetViews>
  <sheetFormatPr defaultRowHeight="12.75"/>
  <cols>
    <col min="1" max="1" width="12" customWidth="1"/>
    <col min="2" max="2" width="36.5703125" customWidth="1"/>
    <col min="3" max="4" width="13.7109375" customWidth="1"/>
    <col min="5" max="5" width="14.5703125" customWidth="1"/>
    <col min="6" max="8" width="13.7109375" customWidth="1"/>
    <col min="9" max="9" width="12.7109375" bestFit="1" customWidth="1"/>
  </cols>
  <sheetData>
    <row r="1" spans="1:9" ht="26.45" customHeight="1">
      <c r="A1" s="122" t="s">
        <v>156</v>
      </c>
      <c r="B1" s="123"/>
      <c r="C1" s="123"/>
      <c r="D1" s="123"/>
      <c r="E1" s="123"/>
      <c r="F1" s="123"/>
      <c r="G1" s="123"/>
      <c r="H1" s="123"/>
      <c r="I1" s="123"/>
    </row>
    <row r="2" spans="1:9" ht="17.45" customHeight="1">
      <c r="A2" s="4"/>
      <c r="B2" s="4"/>
      <c r="C2" s="4"/>
      <c r="D2" s="4"/>
      <c r="E2" s="4"/>
      <c r="H2" s="124" t="s">
        <v>25</v>
      </c>
      <c r="I2" s="124"/>
    </row>
    <row r="3" spans="1:9" ht="24.75" customHeight="1">
      <c r="A3" s="117" t="s">
        <v>26</v>
      </c>
      <c r="B3" s="117" t="s">
        <v>27</v>
      </c>
      <c r="C3" s="117" t="s">
        <v>151</v>
      </c>
      <c r="D3" s="117"/>
      <c r="E3" s="117"/>
      <c r="F3" s="117" t="s">
        <v>155</v>
      </c>
      <c r="G3" s="117"/>
      <c r="H3" s="117"/>
      <c r="I3" s="125" t="s">
        <v>90</v>
      </c>
    </row>
    <row r="4" spans="1:9" ht="26.45" customHeight="1">
      <c r="A4" s="117"/>
      <c r="B4" s="117"/>
      <c r="C4" s="17" t="s">
        <v>28</v>
      </c>
      <c r="D4" s="17" t="s">
        <v>4</v>
      </c>
      <c r="E4" s="17" t="s">
        <v>87</v>
      </c>
      <c r="F4" s="17" t="s">
        <v>28</v>
      </c>
      <c r="G4" s="17" t="s">
        <v>4</v>
      </c>
      <c r="H4" s="17" t="s">
        <v>87</v>
      </c>
      <c r="I4" s="126"/>
    </row>
    <row r="5" spans="1:9" ht="24" customHeight="1">
      <c r="A5" s="3">
        <v>1030601</v>
      </c>
      <c r="B5" s="3" t="s">
        <v>6</v>
      </c>
      <c r="C5" s="68">
        <f t="shared" ref="C5:C30" si="0">D5+E5</f>
        <v>129886</v>
      </c>
      <c r="D5" s="68">
        <f t="shared" ref="D5:E5" si="1">SUM(D6:D22)</f>
        <v>26160</v>
      </c>
      <c r="E5" s="68">
        <f t="shared" si="1"/>
        <v>103726</v>
      </c>
      <c r="F5" s="68">
        <f>G5+H5</f>
        <v>76042</v>
      </c>
      <c r="G5" s="68">
        <f>SUM(G6:G22)</f>
        <v>19455</v>
      </c>
      <c r="H5" s="68">
        <f>SUM(H6:H22)</f>
        <v>56587</v>
      </c>
      <c r="I5" s="19">
        <f>IFERROR(F5/C5*100,0)</f>
        <v>58.545185778297892</v>
      </c>
    </row>
    <row r="6" spans="1:9" ht="24" customHeight="1">
      <c r="A6" s="2" t="s">
        <v>129</v>
      </c>
      <c r="B6" s="20" t="s">
        <v>130</v>
      </c>
      <c r="C6" s="68">
        <f>D6+E6</f>
        <v>0</v>
      </c>
      <c r="D6" s="68"/>
      <c r="E6" s="68"/>
      <c r="F6" s="68">
        <f t="shared" ref="F6:F36" si="2">G6+H6</f>
        <v>0</v>
      </c>
      <c r="G6" s="68"/>
      <c r="H6" s="69"/>
      <c r="I6" s="19">
        <f t="shared" ref="I6:I37" si="3">IFERROR(F6/C6*100,0)</f>
        <v>0</v>
      </c>
    </row>
    <row r="7" spans="1:9" ht="24" customHeight="1">
      <c r="A7" s="2" t="s">
        <v>29</v>
      </c>
      <c r="B7" s="20" t="s">
        <v>30</v>
      </c>
      <c r="C7" s="68">
        <f t="shared" si="0"/>
        <v>154</v>
      </c>
      <c r="D7" s="69">
        <v>154</v>
      </c>
      <c r="E7" s="69"/>
      <c r="F7" s="68">
        <f t="shared" si="2"/>
        <v>0</v>
      </c>
      <c r="G7" s="69"/>
      <c r="H7" s="69"/>
      <c r="I7" s="19">
        <f t="shared" si="3"/>
        <v>0</v>
      </c>
    </row>
    <row r="8" spans="1:9" ht="24" customHeight="1">
      <c r="A8" s="2" t="s">
        <v>119</v>
      </c>
      <c r="B8" s="20" t="s">
        <v>120</v>
      </c>
      <c r="C8" s="68">
        <f t="shared" si="0"/>
        <v>369</v>
      </c>
      <c r="D8" s="69">
        <v>369</v>
      </c>
      <c r="E8" s="69"/>
      <c r="F8" s="68">
        <f t="shared" si="2"/>
        <v>0</v>
      </c>
      <c r="G8" s="69"/>
      <c r="H8" s="69"/>
      <c r="I8" s="19">
        <f t="shared" si="3"/>
        <v>0</v>
      </c>
    </row>
    <row r="9" spans="1:9" ht="24" customHeight="1">
      <c r="A9" s="2" t="s">
        <v>31</v>
      </c>
      <c r="B9" s="20" t="s">
        <v>32</v>
      </c>
      <c r="C9" s="68">
        <f t="shared" si="0"/>
        <v>2642</v>
      </c>
      <c r="D9" s="69">
        <v>2616</v>
      </c>
      <c r="E9" s="69">
        <v>26</v>
      </c>
      <c r="F9" s="68">
        <f t="shared" si="2"/>
        <v>2088</v>
      </c>
      <c r="G9" s="69">
        <v>2079</v>
      </c>
      <c r="H9" s="69">
        <v>9</v>
      </c>
      <c r="I9" s="19">
        <f t="shared" si="3"/>
        <v>79.03103709311128</v>
      </c>
    </row>
    <row r="10" spans="1:9" ht="24" customHeight="1">
      <c r="A10" s="2" t="s">
        <v>33</v>
      </c>
      <c r="B10" s="20" t="s">
        <v>34</v>
      </c>
      <c r="C10" s="68">
        <f t="shared" si="0"/>
        <v>0</v>
      </c>
      <c r="D10" s="69"/>
      <c r="E10" s="69"/>
      <c r="F10" s="68">
        <f t="shared" si="2"/>
        <v>0</v>
      </c>
      <c r="G10" s="69"/>
      <c r="H10" s="69"/>
      <c r="I10" s="19">
        <f t="shared" si="3"/>
        <v>0</v>
      </c>
    </row>
    <row r="11" spans="1:9" ht="24" customHeight="1">
      <c r="A11" s="2" t="s">
        <v>35</v>
      </c>
      <c r="B11" s="20" t="s">
        <v>36</v>
      </c>
      <c r="C11" s="68">
        <f t="shared" si="0"/>
        <v>0</v>
      </c>
      <c r="D11" s="69"/>
      <c r="E11" s="69"/>
      <c r="F11" s="68">
        <f t="shared" si="2"/>
        <v>68</v>
      </c>
      <c r="G11" s="69"/>
      <c r="H11" s="69">
        <v>68</v>
      </c>
      <c r="I11" s="19">
        <f t="shared" si="3"/>
        <v>0</v>
      </c>
    </row>
    <row r="12" spans="1:9" ht="24" customHeight="1">
      <c r="A12" s="2" t="s">
        <v>37</v>
      </c>
      <c r="B12" s="20" t="s">
        <v>38</v>
      </c>
      <c r="C12" s="68">
        <f t="shared" si="0"/>
        <v>75911</v>
      </c>
      <c r="D12" s="69">
        <v>14852</v>
      </c>
      <c r="E12" s="69">
        <v>61059</v>
      </c>
      <c r="F12" s="68">
        <f t="shared" si="2"/>
        <v>20349</v>
      </c>
      <c r="G12" s="69">
        <v>10492</v>
      </c>
      <c r="H12" s="69">
        <v>9857</v>
      </c>
      <c r="I12" s="19">
        <f t="shared" si="3"/>
        <v>26.806391695538196</v>
      </c>
    </row>
    <row r="13" spans="1:9" ht="24" customHeight="1">
      <c r="A13" s="2" t="s">
        <v>39</v>
      </c>
      <c r="B13" s="20" t="s">
        <v>40</v>
      </c>
      <c r="C13" s="68">
        <f t="shared" si="0"/>
        <v>19</v>
      </c>
      <c r="D13" s="69">
        <v>6</v>
      </c>
      <c r="E13" s="69">
        <v>13</v>
      </c>
      <c r="F13" s="68">
        <f t="shared" si="2"/>
        <v>98</v>
      </c>
      <c r="G13" s="69">
        <v>61</v>
      </c>
      <c r="H13" s="69">
        <v>37</v>
      </c>
      <c r="I13" s="19">
        <f t="shared" si="3"/>
        <v>515.78947368421052</v>
      </c>
    </row>
    <row r="14" spans="1:9" ht="24" customHeight="1">
      <c r="A14" s="2" t="s">
        <v>41</v>
      </c>
      <c r="B14" s="20" t="s">
        <v>42</v>
      </c>
      <c r="C14" s="68">
        <f t="shared" si="0"/>
        <v>434</v>
      </c>
      <c r="D14" s="69">
        <v>183</v>
      </c>
      <c r="E14" s="69">
        <v>251</v>
      </c>
      <c r="F14" s="68">
        <f t="shared" si="2"/>
        <v>1034</v>
      </c>
      <c r="G14" s="69">
        <v>81</v>
      </c>
      <c r="H14" s="69">
        <v>953</v>
      </c>
      <c r="I14" s="19">
        <f t="shared" si="3"/>
        <v>238.24884792626727</v>
      </c>
    </row>
    <row r="15" spans="1:9" ht="24" customHeight="1">
      <c r="A15" s="2" t="s">
        <v>43</v>
      </c>
      <c r="B15" s="20" t="s">
        <v>44</v>
      </c>
      <c r="C15" s="68">
        <f t="shared" si="0"/>
        <v>4</v>
      </c>
      <c r="D15" s="69"/>
      <c r="E15" s="69">
        <v>4</v>
      </c>
      <c r="F15" s="68">
        <f t="shared" si="2"/>
        <v>219</v>
      </c>
      <c r="G15" s="69"/>
      <c r="H15" s="69">
        <v>219</v>
      </c>
      <c r="I15" s="19">
        <f t="shared" si="3"/>
        <v>5475</v>
      </c>
    </row>
    <row r="16" spans="1:9" ht="24" customHeight="1">
      <c r="A16" s="2" t="s">
        <v>123</v>
      </c>
      <c r="B16" s="20" t="s">
        <v>124</v>
      </c>
      <c r="C16" s="68">
        <f t="shared" si="0"/>
        <v>58</v>
      </c>
      <c r="D16" s="69"/>
      <c r="E16" s="69">
        <v>58</v>
      </c>
      <c r="F16" s="68">
        <f t="shared" si="2"/>
        <v>150</v>
      </c>
      <c r="G16" s="69"/>
      <c r="H16" s="69">
        <v>150</v>
      </c>
      <c r="I16" s="19">
        <f t="shared" si="3"/>
        <v>258.62068965517244</v>
      </c>
    </row>
    <row r="17" spans="1:9" ht="24" customHeight="1">
      <c r="A17" s="2" t="s">
        <v>45</v>
      </c>
      <c r="B17" s="20" t="s">
        <v>46</v>
      </c>
      <c r="C17" s="68">
        <f t="shared" si="0"/>
        <v>735</v>
      </c>
      <c r="D17" s="69">
        <v>104</v>
      </c>
      <c r="E17" s="69">
        <v>631</v>
      </c>
      <c r="F17" s="68">
        <f t="shared" si="2"/>
        <v>10722</v>
      </c>
      <c r="G17" s="69">
        <v>2375</v>
      </c>
      <c r="H17" s="69">
        <v>8347</v>
      </c>
      <c r="I17" s="19">
        <f t="shared" si="3"/>
        <v>1458.7755102040817</v>
      </c>
    </row>
    <row r="18" spans="1:9" ht="24" customHeight="1">
      <c r="A18" s="2">
        <v>103060129</v>
      </c>
      <c r="B18" s="20" t="s">
        <v>125</v>
      </c>
      <c r="C18" s="68">
        <f t="shared" si="0"/>
        <v>281</v>
      </c>
      <c r="D18" s="69">
        <v>281</v>
      </c>
      <c r="E18" s="69"/>
      <c r="F18" s="68">
        <f t="shared" si="2"/>
        <v>185</v>
      </c>
      <c r="G18" s="69">
        <v>185</v>
      </c>
      <c r="H18" s="69"/>
      <c r="I18" s="19">
        <f t="shared" si="3"/>
        <v>65.836298932384338</v>
      </c>
    </row>
    <row r="19" spans="1:9" ht="24" customHeight="1">
      <c r="A19" s="2" t="s">
        <v>47</v>
      </c>
      <c r="B19" s="20" t="s">
        <v>48</v>
      </c>
      <c r="C19" s="68">
        <f t="shared" si="0"/>
        <v>3951</v>
      </c>
      <c r="D19" s="69">
        <v>3425</v>
      </c>
      <c r="E19" s="69">
        <v>526</v>
      </c>
      <c r="F19" s="68">
        <f t="shared" si="2"/>
        <v>1141</v>
      </c>
      <c r="G19" s="69">
        <v>841</v>
      </c>
      <c r="H19" s="69">
        <v>300</v>
      </c>
      <c r="I19" s="19">
        <f t="shared" si="3"/>
        <v>28.878764869653249</v>
      </c>
    </row>
    <row r="20" spans="1:9" ht="24" customHeight="1">
      <c r="A20" s="2" t="s">
        <v>133</v>
      </c>
      <c r="B20" s="20" t="s">
        <v>134</v>
      </c>
      <c r="C20" s="68">
        <f t="shared" si="0"/>
        <v>0</v>
      </c>
      <c r="D20" s="69"/>
      <c r="E20" s="69"/>
      <c r="F20" s="68">
        <f t="shared" si="2"/>
        <v>0</v>
      </c>
      <c r="G20" s="69"/>
      <c r="H20" s="69"/>
      <c r="I20" s="19">
        <f t="shared" si="3"/>
        <v>0</v>
      </c>
    </row>
    <row r="21" spans="1:9" ht="24" customHeight="1">
      <c r="A21" s="2" t="s">
        <v>49</v>
      </c>
      <c r="B21" s="20" t="s">
        <v>50</v>
      </c>
      <c r="C21" s="68">
        <f t="shared" si="0"/>
        <v>0</v>
      </c>
      <c r="D21" s="69"/>
      <c r="E21" s="69"/>
      <c r="F21" s="68">
        <f t="shared" si="2"/>
        <v>100</v>
      </c>
      <c r="G21" s="69"/>
      <c r="H21" s="69">
        <v>100</v>
      </c>
      <c r="I21" s="19">
        <f t="shared" si="3"/>
        <v>0</v>
      </c>
    </row>
    <row r="22" spans="1:9" ht="24" customHeight="1">
      <c r="A22" s="2" t="s">
        <v>51</v>
      </c>
      <c r="B22" s="20" t="s">
        <v>52</v>
      </c>
      <c r="C22" s="68">
        <f t="shared" si="0"/>
        <v>45328</v>
      </c>
      <c r="D22" s="69">
        <v>4170</v>
      </c>
      <c r="E22" s="69">
        <v>41158</v>
      </c>
      <c r="F22" s="68">
        <f t="shared" si="2"/>
        <v>39888</v>
      </c>
      <c r="G22" s="69">
        <v>3341</v>
      </c>
      <c r="H22" s="69">
        <v>36547</v>
      </c>
      <c r="I22" s="19">
        <f t="shared" si="3"/>
        <v>87.998588069184621</v>
      </c>
    </row>
    <row r="23" spans="1:9" ht="24" customHeight="1">
      <c r="A23" s="3">
        <v>1030602</v>
      </c>
      <c r="B23" s="3" t="s">
        <v>8</v>
      </c>
      <c r="C23" s="68">
        <f>SUM(C24:C27)</f>
        <v>10396</v>
      </c>
      <c r="D23" s="68">
        <f>SUM(D24:D27)</f>
        <v>4265</v>
      </c>
      <c r="E23" s="68">
        <f t="shared" ref="E23:H23" si="4">SUM(E24:E27)</f>
        <v>6131</v>
      </c>
      <c r="F23" s="68">
        <f t="shared" si="2"/>
        <v>4267</v>
      </c>
      <c r="G23" s="68">
        <f t="shared" si="4"/>
        <v>706</v>
      </c>
      <c r="H23" s="68">
        <f t="shared" si="4"/>
        <v>3561</v>
      </c>
      <c r="I23" s="19">
        <f t="shared" si="3"/>
        <v>41.044632550981149</v>
      </c>
    </row>
    <row r="24" spans="1:9" ht="24" customHeight="1">
      <c r="A24" s="2" t="s">
        <v>53</v>
      </c>
      <c r="B24" s="20" t="s">
        <v>54</v>
      </c>
      <c r="C24" s="68">
        <f t="shared" si="0"/>
        <v>2379</v>
      </c>
      <c r="D24" s="79">
        <v>706</v>
      </c>
      <c r="E24" s="85">
        <v>1673</v>
      </c>
      <c r="F24" s="89">
        <f t="shared" si="2"/>
        <v>2032</v>
      </c>
      <c r="G24" s="90">
        <v>706</v>
      </c>
      <c r="H24" s="85">
        <v>1326</v>
      </c>
      <c r="I24" s="19">
        <f t="shared" si="3"/>
        <v>85.414039512400166</v>
      </c>
    </row>
    <row r="25" spans="1:9" ht="24" customHeight="1">
      <c r="A25" s="2" t="s">
        <v>55</v>
      </c>
      <c r="B25" s="20" t="s">
        <v>56</v>
      </c>
      <c r="C25" s="68">
        <f t="shared" si="0"/>
        <v>7440</v>
      </c>
      <c r="D25" s="79">
        <v>3559</v>
      </c>
      <c r="E25" s="85">
        <v>3881</v>
      </c>
      <c r="F25" s="89">
        <f t="shared" si="2"/>
        <v>2079</v>
      </c>
      <c r="G25" s="90"/>
      <c r="H25" s="85">
        <v>2079</v>
      </c>
      <c r="I25" s="19">
        <f t="shared" si="3"/>
        <v>27.943548387096772</v>
      </c>
    </row>
    <row r="26" spans="1:9" ht="24" customHeight="1">
      <c r="A26" s="2">
        <v>103060298</v>
      </c>
      <c r="B26" s="52" t="s">
        <v>167</v>
      </c>
      <c r="C26" s="68">
        <f t="shared" si="0"/>
        <v>512</v>
      </c>
      <c r="D26" s="69"/>
      <c r="E26" s="85">
        <v>512</v>
      </c>
      <c r="F26" s="89">
        <f t="shared" si="2"/>
        <v>71</v>
      </c>
      <c r="G26" s="90"/>
      <c r="H26" s="85">
        <v>71</v>
      </c>
      <c r="I26" s="19">
        <f t="shared" si="3"/>
        <v>13.8671875</v>
      </c>
    </row>
    <row r="27" spans="1:9" ht="24" customHeight="1">
      <c r="A27" s="87" t="s">
        <v>165</v>
      </c>
      <c r="B27" s="88" t="s">
        <v>166</v>
      </c>
      <c r="C27" s="68">
        <f t="shared" si="0"/>
        <v>65</v>
      </c>
      <c r="D27" s="69"/>
      <c r="E27" s="85">
        <v>65</v>
      </c>
      <c r="F27" s="89">
        <f t="shared" si="2"/>
        <v>85</v>
      </c>
      <c r="G27" s="90"/>
      <c r="H27" s="85">
        <v>85</v>
      </c>
      <c r="I27" s="19"/>
    </row>
    <row r="28" spans="1:9" ht="24" customHeight="1">
      <c r="A28" s="3">
        <v>1030603</v>
      </c>
      <c r="B28" s="3" t="s">
        <v>10</v>
      </c>
      <c r="C28" s="68">
        <f t="shared" si="0"/>
        <v>564</v>
      </c>
      <c r="D28" s="68">
        <f>SUM(D29:D30)</f>
        <v>0</v>
      </c>
      <c r="E28" s="68">
        <f>SUM(E29:E30)</f>
        <v>564</v>
      </c>
      <c r="F28" s="68">
        <f t="shared" si="2"/>
        <v>0</v>
      </c>
      <c r="G28" s="68"/>
      <c r="H28" s="68"/>
      <c r="I28" s="19">
        <f t="shared" si="3"/>
        <v>0</v>
      </c>
    </row>
    <row r="29" spans="1:9" ht="24" customHeight="1">
      <c r="A29" s="2" t="s">
        <v>57</v>
      </c>
      <c r="B29" s="20" t="s">
        <v>58</v>
      </c>
      <c r="C29" s="68">
        <f t="shared" si="0"/>
        <v>115</v>
      </c>
      <c r="D29" s="84"/>
      <c r="E29" s="69">
        <v>115</v>
      </c>
      <c r="F29" s="68">
        <f t="shared" si="2"/>
        <v>0</v>
      </c>
      <c r="G29" s="69"/>
      <c r="H29" s="69"/>
      <c r="I29" s="19">
        <f t="shared" si="3"/>
        <v>0</v>
      </c>
    </row>
    <row r="30" spans="1:9" ht="24" customHeight="1">
      <c r="A30" s="2">
        <v>103060398</v>
      </c>
      <c r="B30" s="52" t="s">
        <v>126</v>
      </c>
      <c r="C30" s="68">
        <f t="shared" si="0"/>
        <v>449</v>
      </c>
      <c r="D30" s="69"/>
      <c r="E30" s="69">
        <v>449</v>
      </c>
      <c r="F30" s="68">
        <f t="shared" si="2"/>
        <v>0</v>
      </c>
      <c r="G30" s="69"/>
      <c r="H30" s="69"/>
      <c r="I30" s="19">
        <f t="shared" si="3"/>
        <v>0</v>
      </c>
    </row>
    <row r="31" spans="1:9" ht="24" customHeight="1">
      <c r="A31" s="3">
        <v>1030604</v>
      </c>
      <c r="B31" s="3" t="s">
        <v>12</v>
      </c>
      <c r="C31" s="68">
        <f t="shared" ref="C31:C37" si="5">D31+E31</f>
        <v>0</v>
      </c>
      <c r="D31" s="68">
        <f>SUM(D32:D33)</f>
        <v>0</v>
      </c>
      <c r="E31" s="68">
        <f>SUM(E32:E33)</f>
        <v>0</v>
      </c>
      <c r="F31" s="68">
        <f t="shared" si="2"/>
        <v>0</v>
      </c>
      <c r="G31" s="68"/>
      <c r="H31" s="68"/>
      <c r="I31" s="19">
        <f t="shared" si="3"/>
        <v>0</v>
      </c>
    </row>
    <row r="32" spans="1:9" ht="24" customHeight="1">
      <c r="A32" s="2">
        <v>103060402</v>
      </c>
      <c r="B32" s="2" t="s">
        <v>122</v>
      </c>
      <c r="C32" s="68">
        <f t="shared" si="5"/>
        <v>0</v>
      </c>
      <c r="D32" s="69"/>
      <c r="E32" s="69"/>
      <c r="F32" s="68">
        <f t="shared" si="2"/>
        <v>0</v>
      </c>
      <c r="G32" s="68"/>
      <c r="H32" s="68"/>
      <c r="I32" s="19">
        <f t="shared" si="3"/>
        <v>0</v>
      </c>
    </row>
    <row r="33" spans="1:9" ht="24" customHeight="1">
      <c r="A33" s="2">
        <v>103060498</v>
      </c>
      <c r="B33" s="2" t="s">
        <v>121</v>
      </c>
      <c r="C33" s="68">
        <f t="shared" si="5"/>
        <v>0</v>
      </c>
      <c r="D33" s="69"/>
      <c r="E33" s="69"/>
      <c r="F33" s="68">
        <f t="shared" si="2"/>
        <v>0</v>
      </c>
      <c r="G33" s="69"/>
      <c r="H33" s="69"/>
      <c r="I33" s="19">
        <f t="shared" si="3"/>
        <v>0</v>
      </c>
    </row>
    <row r="34" spans="1:9" ht="24" customHeight="1">
      <c r="A34" s="3">
        <v>1030698</v>
      </c>
      <c r="B34" s="3" t="s">
        <v>59</v>
      </c>
      <c r="C34" s="68">
        <f t="shared" si="5"/>
        <v>33660</v>
      </c>
      <c r="D34" s="68">
        <v>104</v>
      </c>
      <c r="E34" s="68">
        <v>33556</v>
      </c>
      <c r="F34" s="68">
        <f t="shared" si="2"/>
        <v>14539</v>
      </c>
      <c r="G34" s="68"/>
      <c r="H34" s="68">
        <v>14539</v>
      </c>
      <c r="I34" s="19">
        <f t="shared" si="3"/>
        <v>43.193701723113485</v>
      </c>
    </row>
    <row r="35" spans="1:9" ht="24" customHeight="1">
      <c r="A35" s="3"/>
      <c r="B35" s="3"/>
      <c r="C35" s="68">
        <f t="shared" si="5"/>
        <v>0</v>
      </c>
      <c r="D35" s="68"/>
      <c r="E35" s="68"/>
      <c r="F35" s="68">
        <f t="shared" si="2"/>
        <v>0</v>
      </c>
      <c r="G35" s="68"/>
      <c r="H35" s="68"/>
      <c r="I35" s="19"/>
    </row>
    <row r="36" spans="1:9" ht="24" customHeight="1">
      <c r="A36" s="3"/>
      <c r="B36" s="3"/>
      <c r="C36" s="68">
        <f t="shared" si="5"/>
        <v>0</v>
      </c>
      <c r="D36" s="68"/>
      <c r="E36" s="68"/>
      <c r="F36" s="68">
        <f t="shared" si="2"/>
        <v>0</v>
      </c>
      <c r="G36" s="68"/>
      <c r="H36" s="68"/>
      <c r="I36" s="19"/>
    </row>
    <row r="37" spans="1:9" s="40" customFormat="1" ht="24" customHeight="1">
      <c r="A37" s="3"/>
      <c r="B37" s="18" t="s">
        <v>14</v>
      </c>
      <c r="C37" s="68">
        <f t="shared" si="5"/>
        <v>174506</v>
      </c>
      <c r="D37" s="68">
        <f>D5+D23+D28+D31+D34</f>
        <v>30529</v>
      </c>
      <c r="E37" s="68">
        <f>E5+E23+E28+E31+E34</f>
        <v>143977</v>
      </c>
      <c r="F37" s="68">
        <f t="shared" ref="F37" si="6">G37+H37</f>
        <v>94848</v>
      </c>
      <c r="G37" s="68">
        <f>G5+G23+G28+G31+G34</f>
        <v>20161</v>
      </c>
      <c r="H37" s="68">
        <f>H5+H23+H28+H31+H34</f>
        <v>74687</v>
      </c>
      <c r="I37" s="19">
        <f t="shared" si="3"/>
        <v>54.352285881287756</v>
      </c>
    </row>
    <row r="38" spans="1:9" ht="19.5" customHeight="1">
      <c r="A38" s="121" t="s">
        <v>173</v>
      </c>
      <c r="B38" s="121"/>
      <c r="C38" s="5"/>
      <c r="D38" s="5"/>
      <c r="E38" s="5"/>
      <c r="F38" s="5"/>
      <c r="G38" s="5"/>
      <c r="H38" s="5"/>
      <c r="I38" s="5"/>
    </row>
  </sheetData>
  <mergeCells count="8">
    <mergeCell ref="A38:B38"/>
    <mergeCell ref="A1:I1"/>
    <mergeCell ref="H2:I2"/>
    <mergeCell ref="A3:A4"/>
    <mergeCell ref="B3:B4"/>
    <mergeCell ref="C3:E3"/>
    <mergeCell ref="F3:H3"/>
    <mergeCell ref="I3:I4"/>
  </mergeCells>
  <phoneticPr fontId="9" type="noConversion"/>
  <printOptions horizontalCentered="1"/>
  <pageMargins left="0.23622047244094491" right="0.23622047244094491" top="0.9055118110236221" bottom="0.51181102362204722" header="0.55118110236220474" footer="0.27559055118110237"/>
  <pageSetup paperSize="122" firstPageNumber="8" fitToHeight="3" orientation="landscape" useFirstPageNumber="1" r:id="rId1"/>
  <headerFooter alignWithMargins="0">
    <oddFooter>&amp;C&amp;"宋体,常规"&amp;12-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showZeros="0" topLeftCell="A13" workbookViewId="0">
      <selection activeCell="B32" sqref="B32"/>
    </sheetView>
  </sheetViews>
  <sheetFormatPr defaultRowHeight="12.75"/>
  <cols>
    <col min="1" max="1" width="11.140625" customWidth="1"/>
    <col min="2" max="2" width="37.28515625" customWidth="1"/>
    <col min="3" max="11" width="13.5703125" style="6" customWidth="1"/>
  </cols>
  <sheetData>
    <row r="1" spans="1:11" ht="33.75" customHeight="1">
      <c r="A1" s="116" t="s">
        <v>157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15" customHeight="1">
      <c r="A2" s="7"/>
      <c r="B2" s="7"/>
      <c r="C2" s="8"/>
      <c r="D2" s="8"/>
      <c r="E2" s="8"/>
      <c r="F2" s="8"/>
      <c r="G2" s="8"/>
      <c r="H2" s="8"/>
      <c r="I2" s="8"/>
      <c r="J2" s="124" t="s">
        <v>60</v>
      </c>
      <c r="K2" s="124"/>
    </row>
    <row r="3" spans="1:11" ht="27.2" customHeight="1">
      <c r="A3" s="128" t="s">
        <v>26</v>
      </c>
      <c r="B3" s="128" t="s">
        <v>61</v>
      </c>
      <c r="C3" s="128" t="s">
        <v>151</v>
      </c>
      <c r="D3" s="128"/>
      <c r="E3" s="128"/>
      <c r="F3" s="128"/>
      <c r="G3" s="128"/>
      <c r="H3" s="128"/>
      <c r="I3" s="128"/>
      <c r="J3" s="128"/>
      <c r="K3" s="128"/>
    </row>
    <row r="4" spans="1:11" ht="27.2" customHeight="1">
      <c r="A4" s="128"/>
      <c r="B4" s="128"/>
      <c r="C4" s="125" t="s">
        <v>3</v>
      </c>
      <c r="D4" s="128" t="s">
        <v>28</v>
      </c>
      <c r="E4" s="128"/>
      <c r="F4" s="128" t="s">
        <v>63</v>
      </c>
      <c r="G4" s="128"/>
      <c r="H4" s="128" t="s">
        <v>64</v>
      </c>
      <c r="I4" s="128"/>
      <c r="J4" s="128" t="s">
        <v>65</v>
      </c>
      <c r="K4" s="128"/>
    </row>
    <row r="5" spans="1:11" ht="33.75" customHeight="1">
      <c r="A5" s="128"/>
      <c r="B5" s="128"/>
      <c r="C5" s="126"/>
      <c r="D5" s="32" t="s">
        <v>4</v>
      </c>
      <c r="E5" s="32" t="s">
        <v>87</v>
      </c>
      <c r="F5" s="32" t="s">
        <v>4</v>
      </c>
      <c r="G5" s="32" t="s">
        <v>87</v>
      </c>
      <c r="H5" s="32" t="s">
        <v>4</v>
      </c>
      <c r="I5" s="32" t="s">
        <v>87</v>
      </c>
      <c r="J5" s="32" t="s">
        <v>4</v>
      </c>
      <c r="K5" s="32" t="s">
        <v>86</v>
      </c>
    </row>
    <row r="6" spans="1:11" ht="24.4" customHeight="1">
      <c r="A6" s="33" t="s">
        <v>66</v>
      </c>
      <c r="B6" s="33" t="s">
        <v>67</v>
      </c>
      <c r="C6" s="70">
        <f>D6+E6</f>
        <v>69875</v>
      </c>
      <c r="D6" s="70">
        <f t="shared" ref="D6:K6" si="0">D7+D13+D20+D22</f>
        <v>33147</v>
      </c>
      <c r="E6" s="70">
        <f t="shared" si="0"/>
        <v>36728</v>
      </c>
      <c r="F6" s="70">
        <f t="shared" si="0"/>
        <v>25000</v>
      </c>
      <c r="G6" s="70">
        <f t="shared" si="0"/>
        <v>22744</v>
      </c>
      <c r="H6" s="70">
        <f t="shared" si="0"/>
        <v>8147</v>
      </c>
      <c r="I6" s="70">
        <f t="shared" si="0"/>
        <v>9612</v>
      </c>
      <c r="J6" s="70">
        <f t="shared" si="0"/>
        <v>0</v>
      </c>
      <c r="K6" s="70">
        <f t="shared" si="0"/>
        <v>4372</v>
      </c>
    </row>
    <row r="7" spans="1:11" s="40" customFormat="1" ht="24.4" customHeight="1">
      <c r="A7" s="33">
        <v>22301</v>
      </c>
      <c r="B7" s="33" t="s">
        <v>135</v>
      </c>
      <c r="C7" s="70">
        <f t="shared" ref="C7:C23" si="1">D7+E7</f>
        <v>15956</v>
      </c>
      <c r="D7" s="70">
        <f>SUM(D8:D12)</f>
        <v>8147</v>
      </c>
      <c r="E7" s="70">
        <f>SUM(E8:E12)</f>
        <v>7809</v>
      </c>
      <c r="F7" s="70">
        <f t="shared" ref="F7:K7" si="2">SUM(F8:F12)</f>
        <v>0</v>
      </c>
      <c r="G7" s="70">
        <f t="shared" si="2"/>
        <v>0</v>
      </c>
      <c r="H7" s="70">
        <f t="shared" si="2"/>
        <v>8147</v>
      </c>
      <c r="I7" s="70">
        <f t="shared" si="2"/>
        <v>7806</v>
      </c>
      <c r="J7" s="70">
        <f t="shared" si="2"/>
        <v>0</v>
      </c>
      <c r="K7" s="70">
        <f t="shared" si="2"/>
        <v>3</v>
      </c>
    </row>
    <row r="8" spans="1:11" ht="24.4" customHeight="1">
      <c r="A8" s="34" t="s">
        <v>68</v>
      </c>
      <c r="B8" s="34" t="s">
        <v>69</v>
      </c>
      <c r="C8" s="70">
        <f t="shared" si="1"/>
        <v>6492</v>
      </c>
      <c r="D8" s="71">
        <v>4707</v>
      </c>
      <c r="E8" s="71">
        <v>1785</v>
      </c>
      <c r="F8" s="71"/>
      <c r="G8" s="71"/>
      <c r="H8" s="71">
        <v>4707</v>
      </c>
      <c r="I8" s="75">
        <v>1785</v>
      </c>
      <c r="J8" s="71"/>
      <c r="K8" s="75"/>
    </row>
    <row r="9" spans="1:11" ht="24.4" customHeight="1">
      <c r="A9" s="34">
        <v>2230103</v>
      </c>
      <c r="B9" s="34" t="s">
        <v>171</v>
      </c>
      <c r="C9" s="70">
        <f t="shared" si="1"/>
        <v>3</v>
      </c>
      <c r="D9" s="71"/>
      <c r="E9" s="71">
        <v>3</v>
      </c>
      <c r="F9" s="71"/>
      <c r="G9" s="71"/>
      <c r="H9" s="71"/>
      <c r="I9" s="75">
        <v>3</v>
      </c>
      <c r="J9" s="71"/>
      <c r="K9" s="75"/>
    </row>
    <row r="10" spans="1:11" ht="24.4" customHeight="1">
      <c r="A10" s="34">
        <v>2230105</v>
      </c>
      <c r="B10" s="34" t="s">
        <v>127</v>
      </c>
      <c r="C10" s="70">
        <f t="shared" si="1"/>
        <v>1623</v>
      </c>
      <c r="D10" s="71">
        <v>0</v>
      </c>
      <c r="E10" s="71">
        <v>1623</v>
      </c>
      <c r="F10" s="71"/>
      <c r="G10" s="71"/>
      <c r="H10" s="71">
        <v>0</v>
      </c>
      <c r="I10" s="77">
        <v>1620</v>
      </c>
      <c r="J10" s="71"/>
      <c r="K10" s="75">
        <v>3</v>
      </c>
    </row>
    <row r="11" spans="1:11" ht="24.4" customHeight="1">
      <c r="A11" s="34" t="s">
        <v>70</v>
      </c>
      <c r="B11" s="34" t="s">
        <v>71</v>
      </c>
      <c r="C11" s="70">
        <f t="shared" si="1"/>
        <v>6899</v>
      </c>
      <c r="D11" s="71">
        <v>3440</v>
      </c>
      <c r="E11" s="71">
        <v>3459</v>
      </c>
      <c r="F11" s="71"/>
      <c r="G11" s="71"/>
      <c r="H11" s="71">
        <v>3440</v>
      </c>
      <c r="I11" s="77">
        <v>3459</v>
      </c>
      <c r="J11" s="71"/>
      <c r="K11" s="77"/>
    </row>
    <row r="12" spans="1:11" ht="24.4" customHeight="1">
      <c r="A12" s="34" t="s">
        <v>72</v>
      </c>
      <c r="B12" s="34" t="s">
        <v>73</v>
      </c>
      <c r="C12" s="70">
        <f t="shared" si="1"/>
        <v>939</v>
      </c>
      <c r="D12" s="71"/>
      <c r="E12" s="71">
        <v>939</v>
      </c>
      <c r="F12" s="71"/>
      <c r="G12" s="71"/>
      <c r="H12" s="71"/>
      <c r="I12" s="78">
        <v>939</v>
      </c>
      <c r="J12" s="71"/>
      <c r="K12" s="78"/>
    </row>
    <row r="13" spans="1:11" s="40" customFormat="1" ht="24.4" customHeight="1">
      <c r="A13" s="33">
        <v>22302</v>
      </c>
      <c r="B13" s="33" t="s">
        <v>136</v>
      </c>
      <c r="C13" s="70">
        <f t="shared" si="1"/>
        <v>47484</v>
      </c>
      <c r="D13" s="70">
        <f>SUM(D14:D19)</f>
        <v>25000</v>
      </c>
      <c r="E13" s="70">
        <f>SUM(E14:E19)</f>
        <v>22484</v>
      </c>
      <c r="F13" s="70">
        <f t="shared" ref="F13:G13" si="3">SUM(F14:F19)</f>
        <v>25000</v>
      </c>
      <c r="G13" s="70">
        <f t="shared" si="3"/>
        <v>22484</v>
      </c>
      <c r="H13" s="70">
        <f t="shared" ref="H13:J13" si="4">SUM(H14:H19)</f>
        <v>0</v>
      </c>
      <c r="I13" s="114">
        <f t="shared" ref="I13" si="5">SUM(I14:I19)</f>
        <v>0</v>
      </c>
      <c r="J13" s="70">
        <f t="shared" si="4"/>
        <v>0</v>
      </c>
      <c r="K13" s="114">
        <f t="shared" ref="K13" si="6">SUM(K14:K19)</f>
        <v>0</v>
      </c>
    </row>
    <row r="14" spans="1:11" ht="24.4" customHeight="1">
      <c r="A14" s="34" t="s">
        <v>74</v>
      </c>
      <c r="B14" s="34" t="s">
        <v>75</v>
      </c>
      <c r="C14" s="70">
        <f t="shared" si="1"/>
        <v>16376</v>
      </c>
      <c r="D14" s="71">
        <v>10800</v>
      </c>
      <c r="E14" s="71">
        <v>5576</v>
      </c>
      <c r="F14" s="71">
        <v>10800</v>
      </c>
      <c r="G14" s="71">
        <v>5576</v>
      </c>
      <c r="H14" s="71"/>
      <c r="I14" s="78"/>
      <c r="J14" s="71"/>
      <c r="K14" s="78"/>
    </row>
    <row r="15" spans="1:11" ht="24.4" customHeight="1">
      <c r="A15" s="34" t="s">
        <v>76</v>
      </c>
      <c r="B15" s="34" t="s">
        <v>77</v>
      </c>
      <c r="C15" s="70">
        <f t="shared" si="1"/>
        <v>6286</v>
      </c>
      <c r="D15" s="71">
        <v>100</v>
      </c>
      <c r="E15" s="71">
        <v>6186</v>
      </c>
      <c r="F15" s="71">
        <v>100</v>
      </c>
      <c r="G15" s="71">
        <v>6186</v>
      </c>
      <c r="H15" s="71"/>
      <c r="I15" s="78"/>
      <c r="J15" s="71"/>
      <c r="K15" s="78"/>
    </row>
    <row r="16" spans="1:11" ht="24.4" customHeight="1">
      <c r="A16" s="34" t="s">
        <v>131</v>
      </c>
      <c r="B16" s="34" t="s">
        <v>132</v>
      </c>
      <c r="C16" s="70">
        <f t="shared" si="1"/>
        <v>5540</v>
      </c>
      <c r="D16" s="71">
        <v>5000</v>
      </c>
      <c r="E16" s="71">
        <v>540</v>
      </c>
      <c r="F16" s="71">
        <v>5000</v>
      </c>
      <c r="G16" s="71">
        <v>540</v>
      </c>
      <c r="H16" s="71"/>
      <c r="I16" s="78"/>
      <c r="J16" s="71"/>
      <c r="K16" s="78"/>
    </row>
    <row r="17" spans="1:11" ht="24.4" customHeight="1">
      <c r="A17" s="34" t="s">
        <v>78</v>
      </c>
      <c r="B17" s="34" t="s">
        <v>79</v>
      </c>
      <c r="C17" s="70">
        <f t="shared" si="1"/>
        <v>42</v>
      </c>
      <c r="D17" s="71">
        <v>0</v>
      </c>
      <c r="E17" s="71">
        <v>42</v>
      </c>
      <c r="F17" s="71">
        <v>0</v>
      </c>
      <c r="G17" s="71">
        <v>42</v>
      </c>
      <c r="H17" s="71"/>
      <c r="I17" s="78"/>
      <c r="J17" s="71"/>
      <c r="K17" s="78"/>
    </row>
    <row r="18" spans="1:11" ht="24.4" customHeight="1">
      <c r="A18" s="35" t="s">
        <v>80</v>
      </c>
      <c r="B18" s="35" t="s">
        <v>81</v>
      </c>
      <c r="C18" s="70">
        <f t="shared" si="1"/>
        <v>500</v>
      </c>
      <c r="D18" s="71">
        <v>500</v>
      </c>
      <c r="E18" s="71"/>
      <c r="F18" s="72">
        <v>500</v>
      </c>
      <c r="G18" s="72"/>
      <c r="H18" s="72"/>
      <c r="I18" s="78"/>
      <c r="J18" s="72"/>
      <c r="K18" s="78"/>
    </row>
    <row r="19" spans="1:11" ht="24.4" customHeight="1">
      <c r="A19" s="36" t="s">
        <v>82</v>
      </c>
      <c r="B19" s="36" t="s">
        <v>83</v>
      </c>
      <c r="C19" s="70">
        <f t="shared" si="1"/>
        <v>18740</v>
      </c>
      <c r="D19" s="71">
        <v>8600</v>
      </c>
      <c r="E19" s="71">
        <v>10140</v>
      </c>
      <c r="F19" s="73">
        <v>8600</v>
      </c>
      <c r="G19" s="73">
        <v>10140</v>
      </c>
      <c r="H19" s="73"/>
      <c r="I19" s="78"/>
      <c r="J19" s="73"/>
      <c r="K19" s="78"/>
    </row>
    <row r="20" spans="1:11" s="40" customFormat="1" ht="24.4" customHeight="1">
      <c r="A20" s="38">
        <v>22303</v>
      </c>
      <c r="B20" s="38" t="s">
        <v>128</v>
      </c>
      <c r="C20" s="70">
        <f t="shared" si="1"/>
        <v>1415</v>
      </c>
      <c r="D20" s="71"/>
      <c r="E20" s="70">
        <f>E21</f>
        <v>1415</v>
      </c>
      <c r="F20" s="70">
        <f t="shared" ref="F20:K20" si="7">F21</f>
        <v>0</v>
      </c>
      <c r="G20" s="70">
        <f t="shared" si="7"/>
        <v>195</v>
      </c>
      <c r="H20" s="70">
        <f t="shared" si="7"/>
        <v>0</v>
      </c>
      <c r="I20" s="70">
        <f t="shared" si="7"/>
        <v>1220</v>
      </c>
      <c r="J20" s="70">
        <f t="shared" si="7"/>
        <v>0</v>
      </c>
      <c r="K20" s="70">
        <f t="shared" si="7"/>
        <v>0</v>
      </c>
    </row>
    <row r="21" spans="1:11" ht="24.4" customHeight="1">
      <c r="A21" s="36">
        <v>2230301</v>
      </c>
      <c r="B21" s="36" t="s">
        <v>128</v>
      </c>
      <c r="C21" s="70">
        <f t="shared" si="1"/>
        <v>1415</v>
      </c>
      <c r="D21" s="71"/>
      <c r="E21" s="71">
        <v>1415</v>
      </c>
      <c r="F21" s="73"/>
      <c r="G21" s="73">
        <v>195</v>
      </c>
      <c r="H21" s="73"/>
      <c r="I21" s="78">
        <v>1220</v>
      </c>
      <c r="J21" s="73"/>
      <c r="K21" s="78"/>
    </row>
    <row r="22" spans="1:11" s="40" customFormat="1" ht="24.4" customHeight="1">
      <c r="A22" s="38">
        <v>22399</v>
      </c>
      <c r="B22" s="38" t="s">
        <v>137</v>
      </c>
      <c r="C22" s="70">
        <f t="shared" si="1"/>
        <v>5020</v>
      </c>
      <c r="D22" s="70"/>
      <c r="E22" s="70">
        <f>E23</f>
        <v>5020</v>
      </c>
      <c r="F22" s="70">
        <f t="shared" ref="F22:J22" si="8">F23</f>
        <v>0</v>
      </c>
      <c r="G22" s="70">
        <f t="shared" si="8"/>
        <v>65</v>
      </c>
      <c r="H22" s="70">
        <f t="shared" si="8"/>
        <v>0</v>
      </c>
      <c r="I22" s="70">
        <f t="shared" si="8"/>
        <v>586</v>
      </c>
      <c r="J22" s="70">
        <f t="shared" si="8"/>
        <v>0</v>
      </c>
      <c r="K22" s="114">
        <f t="shared" ref="K22" si="9">K23</f>
        <v>4369</v>
      </c>
    </row>
    <row r="23" spans="1:11" ht="24" customHeight="1">
      <c r="A23" s="36" t="s">
        <v>84</v>
      </c>
      <c r="B23" s="36" t="s">
        <v>85</v>
      </c>
      <c r="C23" s="70">
        <f t="shared" si="1"/>
        <v>5020</v>
      </c>
      <c r="D23" s="71"/>
      <c r="E23" s="71">
        <v>5020</v>
      </c>
      <c r="F23" s="73"/>
      <c r="G23" s="73">
        <v>65</v>
      </c>
      <c r="H23" s="73"/>
      <c r="I23" s="78">
        <v>586</v>
      </c>
      <c r="J23" s="73"/>
      <c r="K23" s="78">
        <v>4369</v>
      </c>
    </row>
    <row r="24" spans="1:11" ht="24.4" customHeight="1">
      <c r="A24" s="38"/>
      <c r="B24" s="37" t="s">
        <v>15</v>
      </c>
      <c r="C24" s="74">
        <f>C6</f>
        <v>69875</v>
      </c>
      <c r="D24" s="74">
        <f t="shared" ref="D24:K24" si="10">D7+D13+D20+D22</f>
        <v>33147</v>
      </c>
      <c r="E24" s="74">
        <f t="shared" si="10"/>
        <v>36728</v>
      </c>
      <c r="F24" s="74">
        <f t="shared" si="10"/>
        <v>25000</v>
      </c>
      <c r="G24" s="74">
        <f t="shared" si="10"/>
        <v>22744</v>
      </c>
      <c r="H24" s="74">
        <f t="shared" si="10"/>
        <v>8147</v>
      </c>
      <c r="I24" s="74">
        <f t="shared" si="10"/>
        <v>9612</v>
      </c>
      <c r="J24" s="74">
        <f t="shared" si="10"/>
        <v>0</v>
      </c>
      <c r="K24" s="74">
        <f t="shared" si="10"/>
        <v>4372</v>
      </c>
    </row>
    <row r="25" spans="1:11" ht="17.45" customHeight="1">
      <c r="A25" s="127" t="s">
        <v>174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</sheetData>
  <mergeCells count="11">
    <mergeCell ref="A25:K25"/>
    <mergeCell ref="C4:C5"/>
    <mergeCell ref="H4:I4"/>
    <mergeCell ref="J4:K4"/>
    <mergeCell ref="A1:K1"/>
    <mergeCell ref="J2:K2"/>
    <mergeCell ref="A3:A5"/>
    <mergeCell ref="B3:B5"/>
    <mergeCell ref="C3:K3"/>
    <mergeCell ref="D4:E4"/>
    <mergeCell ref="F4:G4"/>
  </mergeCells>
  <phoneticPr fontId="9" type="noConversion"/>
  <printOptions horizontalCentered="1"/>
  <pageMargins left="0.31" right="0.3" top="0.78740157480314965" bottom="0.38" header="0.55118110236220474" footer="0.2"/>
  <pageSetup paperSize="122" scale="83" firstPageNumber="10" fitToHeight="2" orientation="landscape" useFirstPageNumber="1" r:id="rId1"/>
  <headerFooter alignWithMargins="0">
    <oddFooter>&amp;C&amp;"宋体,常规"&amp;12-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topLeftCell="A10" zoomScaleNormal="100" workbookViewId="0">
      <selection activeCell="D35" sqref="D35"/>
    </sheetView>
  </sheetViews>
  <sheetFormatPr defaultRowHeight="12.75"/>
  <cols>
    <col min="1" max="1" width="10.42578125" customWidth="1"/>
    <col min="2" max="2" width="36.5703125" customWidth="1"/>
    <col min="3" max="3" width="14.42578125" customWidth="1"/>
    <col min="4" max="11" width="13" customWidth="1"/>
  </cols>
  <sheetData>
    <row r="1" spans="1:11" ht="23.25" customHeight="1">
      <c r="A1" s="116" t="s">
        <v>159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13.5" customHeight="1">
      <c r="A2" s="7"/>
      <c r="B2" s="7"/>
      <c r="C2" s="6"/>
      <c r="D2" s="6"/>
      <c r="E2" s="6"/>
      <c r="F2" s="6"/>
      <c r="G2" s="6"/>
      <c r="H2" s="6"/>
      <c r="I2" s="6"/>
      <c r="J2" s="6"/>
      <c r="K2" s="31" t="s">
        <v>60</v>
      </c>
    </row>
    <row r="3" spans="1:11" ht="24" customHeight="1">
      <c r="A3" s="128" t="s">
        <v>26</v>
      </c>
      <c r="B3" s="128" t="s">
        <v>61</v>
      </c>
      <c r="C3" s="128" t="s">
        <v>160</v>
      </c>
      <c r="D3" s="128"/>
      <c r="E3" s="128"/>
      <c r="F3" s="128"/>
      <c r="G3" s="128"/>
      <c r="H3" s="128"/>
      <c r="I3" s="128"/>
      <c r="J3" s="128"/>
      <c r="K3" s="128"/>
    </row>
    <row r="4" spans="1:11" ht="24" customHeight="1">
      <c r="A4" s="128"/>
      <c r="B4" s="128"/>
      <c r="C4" s="125" t="s">
        <v>3</v>
      </c>
      <c r="D4" s="128" t="s">
        <v>28</v>
      </c>
      <c r="E4" s="128"/>
      <c r="F4" s="128" t="s">
        <v>63</v>
      </c>
      <c r="G4" s="128"/>
      <c r="H4" s="128" t="s">
        <v>64</v>
      </c>
      <c r="I4" s="128"/>
      <c r="J4" s="128" t="s">
        <v>65</v>
      </c>
      <c r="K4" s="128"/>
    </row>
    <row r="5" spans="1:11" ht="24" customHeight="1">
      <c r="A5" s="128"/>
      <c r="B5" s="128"/>
      <c r="C5" s="126"/>
      <c r="D5" s="32" t="s">
        <v>4</v>
      </c>
      <c r="E5" s="32" t="s">
        <v>86</v>
      </c>
      <c r="F5" s="32" t="s">
        <v>4</v>
      </c>
      <c r="G5" s="32" t="s">
        <v>86</v>
      </c>
      <c r="H5" s="32" t="s">
        <v>4</v>
      </c>
      <c r="I5" s="32" t="s">
        <v>87</v>
      </c>
      <c r="J5" s="32" t="s">
        <v>4</v>
      </c>
      <c r="K5" s="32" t="s">
        <v>87</v>
      </c>
    </row>
    <row r="6" spans="1:11" s="40" customFormat="1" ht="24" customHeight="1">
      <c r="A6" s="33" t="s">
        <v>66</v>
      </c>
      <c r="B6" s="33" t="s">
        <v>67</v>
      </c>
      <c r="C6" s="70">
        <f>D6+E6</f>
        <v>95523</v>
      </c>
      <c r="D6" s="112">
        <f t="shared" ref="D6:K6" si="0">D7+D13+D20+D22</f>
        <v>15762</v>
      </c>
      <c r="E6" s="112">
        <f t="shared" si="0"/>
        <v>79761</v>
      </c>
      <c r="F6" s="112">
        <f t="shared" si="0"/>
        <v>11762</v>
      </c>
      <c r="G6" s="112">
        <f t="shared" si="0"/>
        <v>51110</v>
      </c>
      <c r="H6" s="112">
        <f t="shared" si="0"/>
        <v>4000</v>
      </c>
      <c r="I6" s="112">
        <f t="shared" si="0"/>
        <v>14892</v>
      </c>
      <c r="J6" s="112">
        <f t="shared" si="0"/>
        <v>0</v>
      </c>
      <c r="K6" s="112">
        <f t="shared" si="0"/>
        <v>13759</v>
      </c>
    </row>
    <row r="7" spans="1:11" s="40" customFormat="1" ht="24" customHeight="1">
      <c r="A7" s="33">
        <v>22301</v>
      </c>
      <c r="B7" s="33" t="s">
        <v>135</v>
      </c>
      <c r="C7" s="70">
        <f t="shared" ref="C7:C24" si="1">D7+E7</f>
        <v>13163</v>
      </c>
      <c r="D7" s="111">
        <f t="shared" ref="D7:K7" si="2">SUM(D8:D12)</f>
        <v>4000</v>
      </c>
      <c r="E7" s="111">
        <f t="shared" si="2"/>
        <v>9163</v>
      </c>
      <c r="F7" s="111">
        <f t="shared" si="2"/>
        <v>0</v>
      </c>
      <c r="G7" s="111">
        <f t="shared" si="2"/>
        <v>125</v>
      </c>
      <c r="H7" s="111">
        <f t="shared" si="2"/>
        <v>4000</v>
      </c>
      <c r="I7" s="111">
        <f t="shared" si="2"/>
        <v>8928</v>
      </c>
      <c r="J7" s="111">
        <f t="shared" si="2"/>
        <v>0</v>
      </c>
      <c r="K7" s="111">
        <f t="shared" si="2"/>
        <v>110</v>
      </c>
    </row>
    <row r="8" spans="1:11" ht="24" customHeight="1">
      <c r="A8" s="34" t="s">
        <v>68</v>
      </c>
      <c r="B8" s="34" t="s">
        <v>69</v>
      </c>
      <c r="C8" s="70">
        <f t="shared" si="1"/>
        <v>5585</v>
      </c>
      <c r="D8" s="75">
        <v>3000</v>
      </c>
      <c r="E8" s="75">
        <v>2585</v>
      </c>
      <c r="F8" s="75"/>
      <c r="G8" s="75"/>
      <c r="H8" s="75">
        <v>3000</v>
      </c>
      <c r="I8" s="75">
        <v>2585</v>
      </c>
      <c r="J8" s="75"/>
      <c r="K8" s="75"/>
    </row>
    <row r="9" spans="1:11" ht="24" customHeight="1">
      <c r="A9" s="34">
        <v>2230104</v>
      </c>
      <c r="B9" s="34" t="s">
        <v>168</v>
      </c>
      <c r="C9" s="70">
        <f t="shared" si="1"/>
        <v>100</v>
      </c>
      <c r="D9" s="75"/>
      <c r="E9" s="75">
        <v>100</v>
      </c>
      <c r="F9" s="75"/>
      <c r="G9" s="75"/>
      <c r="H9" s="75"/>
      <c r="I9" s="75">
        <v>100</v>
      </c>
      <c r="J9" s="75"/>
      <c r="K9" s="75"/>
    </row>
    <row r="10" spans="1:11" ht="24" customHeight="1">
      <c r="A10" s="34">
        <v>2230105</v>
      </c>
      <c r="B10" s="34" t="s">
        <v>127</v>
      </c>
      <c r="C10" s="70">
        <f>D10+E10</f>
        <v>4597</v>
      </c>
      <c r="D10" s="75"/>
      <c r="E10" s="75">
        <v>4597</v>
      </c>
      <c r="F10" s="75"/>
      <c r="G10" s="75"/>
      <c r="H10" s="75"/>
      <c r="I10" s="75">
        <v>4597</v>
      </c>
      <c r="J10" s="75"/>
      <c r="K10" s="75"/>
    </row>
    <row r="11" spans="1:11" ht="24" customHeight="1">
      <c r="A11" s="34" t="s">
        <v>70</v>
      </c>
      <c r="B11" s="34" t="s">
        <v>71</v>
      </c>
      <c r="C11" s="76">
        <f t="shared" si="1"/>
        <v>1736</v>
      </c>
      <c r="D11" s="77">
        <v>1000</v>
      </c>
      <c r="E11" s="77">
        <v>736</v>
      </c>
      <c r="F11" s="77"/>
      <c r="G11" s="77"/>
      <c r="H11" s="77">
        <v>1000</v>
      </c>
      <c r="I11" s="77">
        <v>626</v>
      </c>
      <c r="J11" s="77"/>
      <c r="K11" s="77">
        <v>110</v>
      </c>
    </row>
    <row r="12" spans="1:11" ht="24" customHeight="1">
      <c r="A12" s="34" t="s">
        <v>72</v>
      </c>
      <c r="B12" s="34" t="s">
        <v>73</v>
      </c>
      <c r="C12" s="70">
        <f t="shared" si="1"/>
        <v>1145</v>
      </c>
      <c r="D12" s="77"/>
      <c r="E12" s="77">
        <v>1145</v>
      </c>
      <c r="F12" s="78"/>
      <c r="G12" s="78">
        <v>125</v>
      </c>
      <c r="H12" s="78"/>
      <c r="I12" s="77">
        <v>1020</v>
      </c>
      <c r="J12" s="78"/>
      <c r="K12" s="78"/>
    </row>
    <row r="13" spans="1:11" s="40" customFormat="1" ht="24" customHeight="1">
      <c r="A13" s="33">
        <v>22302</v>
      </c>
      <c r="B13" s="33" t="s">
        <v>136</v>
      </c>
      <c r="C13" s="70">
        <f t="shared" si="1"/>
        <v>65279</v>
      </c>
      <c r="D13" s="112">
        <f>SUM(D14:D19)</f>
        <v>11762</v>
      </c>
      <c r="E13" s="112">
        <f t="shared" ref="E13:K13" si="3">SUM(E14:E19)</f>
        <v>53517</v>
      </c>
      <c r="F13" s="112">
        <f t="shared" si="3"/>
        <v>11762</v>
      </c>
      <c r="G13" s="112">
        <f t="shared" si="3"/>
        <v>50905</v>
      </c>
      <c r="H13" s="112">
        <f t="shared" si="3"/>
        <v>0</v>
      </c>
      <c r="I13" s="112">
        <f t="shared" si="3"/>
        <v>212</v>
      </c>
      <c r="J13" s="112">
        <f t="shared" si="3"/>
        <v>0</v>
      </c>
      <c r="K13" s="112">
        <f t="shared" si="3"/>
        <v>2400</v>
      </c>
    </row>
    <row r="14" spans="1:11" ht="24" customHeight="1">
      <c r="A14" s="34" t="s">
        <v>74</v>
      </c>
      <c r="B14" s="34" t="s">
        <v>75</v>
      </c>
      <c r="C14" s="70">
        <f t="shared" si="1"/>
        <v>54116</v>
      </c>
      <c r="D14" s="77">
        <v>11762</v>
      </c>
      <c r="E14" s="77">
        <v>42354</v>
      </c>
      <c r="F14" s="78">
        <v>11762</v>
      </c>
      <c r="G14" s="78">
        <v>42169</v>
      </c>
      <c r="H14" s="78"/>
      <c r="I14" s="71">
        <v>185</v>
      </c>
      <c r="J14" s="78"/>
      <c r="K14" s="78"/>
    </row>
    <row r="15" spans="1:11" ht="24" customHeight="1">
      <c r="A15" s="34" t="s">
        <v>76</v>
      </c>
      <c r="B15" s="34" t="s">
        <v>77</v>
      </c>
      <c r="C15" s="70">
        <f t="shared" si="1"/>
        <v>367</v>
      </c>
      <c r="D15" s="75"/>
      <c r="E15" s="75">
        <v>367</v>
      </c>
      <c r="F15" s="78"/>
      <c r="G15" s="78">
        <v>350</v>
      </c>
      <c r="H15" s="78"/>
      <c r="I15" s="71">
        <v>17</v>
      </c>
      <c r="J15" s="78"/>
      <c r="K15" s="78"/>
    </row>
    <row r="16" spans="1:11" ht="24" customHeight="1">
      <c r="A16" s="34" t="s">
        <v>131</v>
      </c>
      <c r="B16" s="34" t="s">
        <v>132</v>
      </c>
      <c r="C16" s="70">
        <f t="shared" si="1"/>
        <v>945</v>
      </c>
      <c r="D16" s="77"/>
      <c r="E16" s="77">
        <v>945</v>
      </c>
      <c r="F16" s="78"/>
      <c r="G16" s="78">
        <v>935</v>
      </c>
      <c r="H16" s="78"/>
      <c r="I16" s="71">
        <v>10</v>
      </c>
      <c r="J16" s="78"/>
      <c r="K16" s="78"/>
    </row>
    <row r="17" spans="1:11" ht="24" customHeight="1">
      <c r="A17" s="34" t="s">
        <v>78</v>
      </c>
      <c r="B17" s="34" t="s">
        <v>79</v>
      </c>
      <c r="C17" s="70">
        <f t="shared" si="1"/>
        <v>14</v>
      </c>
      <c r="D17" s="75"/>
      <c r="E17" s="75">
        <v>14</v>
      </c>
      <c r="F17" s="78"/>
      <c r="G17" s="78">
        <v>14</v>
      </c>
      <c r="H17" s="78"/>
      <c r="I17" s="71"/>
      <c r="J17" s="78"/>
      <c r="K17" s="78"/>
    </row>
    <row r="18" spans="1:11" ht="24" customHeight="1">
      <c r="A18" s="35" t="s">
        <v>80</v>
      </c>
      <c r="B18" s="35" t="s">
        <v>81</v>
      </c>
      <c r="C18" s="70">
        <f t="shared" si="1"/>
        <v>0</v>
      </c>
      <c r="D18" s="77"/>
      <c r="E18" s="77"/>
      <c r="F18" s="78"/>
      <c r="G18" s="78"/>
      <c r="H18" s="78"/>
      <c r="I18" s="71"/>
      <c r="J18" s="78"/>
      <c r="K18" s="78"/>
    </row>
    <row r="19" spans="1:11" ht="24" customHeight="1">
      <c r="A19" s="36" t="s">
        <v>82</v>
      </c>
      <c r="B19" s="36" t="s">
        <v>83</v>
      </c>
      <c r="C19" s="70">
        <f t="shared" si="1"/>
        <v>9837</v>
      </c>
      <c r="D19" s="75"/>
      <c r="E19" s="75">
        <v>9837</v>
      </c>
      <c r="F19" s="78"/>
      <c r="G19" s="78">
        <v>7437</v>
      </c>
      <c r="H19" s="78"/>
      <c r="I19" s="71"/>
      <c r="J19" s="78"/>
      <c r="K19" s="78">
        <v>2400</v>
      </c>
    </row>
    <row r="20" spans="1:11" s="40" customFormat="1" ht="24" customHeight="1">
      <c r="A20" s="38">
        <v>22303</v>
      </c>
      <c r="B20" s="38" t="s">
        <v>128</v>
      </c>
      <c r="C20" s="70">
        <f t="shared" si="1"/>
        <v>3724</v>
      </c>
      <c r="D20" s="111">
        <f>D21</f>
        <v>0</v>
      </c>
      <c r="E20" s="111">
        <f t="shared" ref="E20:K20" si="4">E21</f>
        <v>3724</v>
      </c>
      <c r="F20" s="111">
        <f t="shared" si="4"/>
        <v>0</v>
      </c>
      <c r="G20" s="111">
        <f t="shared" si="4"/>
        <v>0</v>
      </c>
      <c r="H20" s="111">
        <f t="shared" si="4"/>
        <v>0</v>
      </c>
      <c r="I20" s="111">
        <f t="shared" si="4"/>
        <v>3724</v>
      </c>
      <c r="J20" s="111">
        <f t="shared" si="4"/>
        <v>0</v>
      </c>
      <c r="K20" s="111">
        <f t="shared" si="4"/>
        <v>0</v>
      </c>
    </row>
    <row r="21" spans="1:11" ht="24" customHeight="1">
      <c r="A21" s="36">
        <v>2230301</v>
      </c>
      <c r="B21" s="36" t="s">
        <v>128</v>
      </c>
      <c r="C21" s="70">
        <f t="shared" si="1"/>
        <v>3724</v>
      </c>
      <c r="D21" s="75"/>
      <c r="E21" s="75">
        <v>3724</v>
      </c>
      <c r="F21" s="78"/>
      <c r="G21" s="78"/>
      <c r="H21" s="78"/>
      <c r="I21" s="71">
        <v>3724</v>
      </c>
      <c r="J21" s="78"/>
      <c r="K21" s="78"/>
    </row>
    <row r="22" spans="1:11" s="40" customFormat="1" ht="24" customHeight="1">
      <c r="A22" s="38">
        <v>22399</v>
      </c>
      <c r="B22" s="38" t="s">
        <v>137</v>
      </c>
      <c r="C22" s="70">
        <f t="shared" si="1"/>
        <v>13357</v>
      </c>
      <c r="D22" s="111">
        <f>D23</f>
        <v>0</v>
      </c>
      <c r="E22" s="111">
        <f t="shared" ref="E22:K22" si="5">E23</f>
        <v>13357</v>
      </c>
      <c r="F22" s="111">
        <f t="shared" si="5"/>
        <v>0</v>
      </c>
      <c r="G22" s="111">
        <f t="shared" si="5"/>
        <v>80</v>
      </c>
      <c r="H22" s="111">
        <f t="shared" si="5"/>
        <v>0</v>
      </c>
      <c r="I22" s="111">
        <f t="shared" si="5"/>
        <v>2028</v>
      </c>
      <c r="J22" s="111">
        <f t="shared" si="5"/>
        <v>0</v>
      </c>
      <c r="K22" s="111">
        <f t="shared" si="5"/>
        <v>11249</v>
      </c>
    </row>
    <row r="23" spans="1:11" ht="24" customHeight="1">
      <c r="A23" s="36" t="s">
        <v>84</v>
      </c>
      <c r="B23" s="36" t="s">
        <v>85</v>
      </c>
      <c r="C23" s="70">
        <f t="shared" si="1"/>
        <v>13357</v>
      </c>
      <c r="D23" s="75"/>
      <c r="E23" s="75">
        <v>13357</v>
      </c>
      <c r="F23" s="78"/>
      <c r="G23" s="78">
        <v>80</v>
      </c>
      <c r="H23" s="78"/>
      <c r="I23" s="71">
        <v>2028</v>
      </c>
      <c r="J23" s="78"/>
      <c r="K23" s="78">
        <v>11249</v>
      </c>
    </row>
    <row r="24" spans="1:11" s="40" customFormat="1" ht="24" customHeight="1">
      <c r="A24" s="38"/>
      <c r="B24" s="37" t="s">
        <v>15</v>
      </c>
      <c r="C24" s="70">
        <f t="shared" si="1"/>
        <v>95523</v>
      </c>
      <c r="D24" s="70">
        <f>D7+D13+D20+D22</f>
        <v>15762</v>
      </c>
      <c r="E24" s="70">
        <f>E7+E13+E20+E22</f>
        <v>79761</v>
      </c>
      <c r="F24" s="70">
        <f>F7+F13+F20+F22</f>
        <v>11762</v>
      </c>
      <c r="G24" s="70">
        <f>G7+G13+G20+G22</f>
        <v>51110</v>
      </c>
      <c r="H24" s="70">
        <f>H7+H13+H20+H22</f>
        <v>4000</v>
      </c>
      <c r="I24" s="70">
        <f t="shared" ref="I24:K24" si="6">I7+I13+I20+I22</f>
        <v>14892</v>
      </c>
      <c r="J24" s="70">
        <f t="shared" si="6"/>
        <v>0</v>
      </c>
      <c r="K24" s="70">
        <f t="shared" si="6"/>
        <v>13759</v>
      </c>
    </row>
    <row r="25" spans="1:11" ht="22.5" customHeight="1">
      <c r="A25" s="127" t="s">
        <v>175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1" ht="24.75" customHeight="1"/>
  </sheetData>
  <mergeCells count="10">
    <mergeCell ref="A1:K1"/>
    <mergeCell ref="A3:A5"/>
    <mergeCell ref="B3:B5"/>
    <mergeCell ref="C3:K3"/>
    <mergeCell ref="J4:K4"/>
    <mergeCell ref="A25:K25"/>
    <mergeCell ref="C4:C5"/>
    <mergeCell ref="D4:E4"/>
    <mergeCell ref="F4:G4"/>
    <mergeCell ref="H4:I4"/>
  </mergeCells>
  <phoneticPr fontId="2" type="noConversion"/>
  <printOptions horizontalCentered="1"/>
  <pageMargins left="0.23622047244094491" right="0.23622047244094491" top="0.78740157480314965" bottom="0.38" header="0.55118110236220474" footer="0.2"/>
  <pageSetup paperSize="122" scale="86" firstPageNumber="11" fitToHeight="2" orientation="landscape" useFirstPageNumber="1" r:id="rId1"/>
  <headerFooter>
    <oddFooter>&amp;C&amp;"宋体,常规"&amp;12第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showZeros="0" workbookViewId="0">
      <selection activeCell="D19" sqref="D19"/>
    </sheetView>
  </sheetViews>
  <sheetFormatPr defaultRowHeight="12.75"/>
  <cols>
    <col min="1" max="1" width="40.7109375" customWidth="1"/>
    <col min="2" max="3" width="15.7109375" style="58" customWidth="1"/>
    <col min="4" max="4" width="40.7109375" style="58" customWidth="1"/>
    <col min="5" max="6" width="15.7109375" style="58" customWidth="1"/>
  </cols>
  <sheetData>
    <row r="1" spans="1:6" ht="34.5" customHeight="1">
      <c r="A1" s="116" t="s">
        <v>154</v>
      </c>
      <c r="B1" s="129"/>
      <c r="C1" s="129"/>
      <c r="D1" s="129"/>
      <c r="E1" s="129"/>
      <c r="F1" s="129"/>
    </row>
    <row r="2" spans="1:6" ht="20.25" customHeight="1">
      <c r="A2" s="7"/>
      <c r="B2" s="7"/>
      <c r="C2" s="7"/>
      <c r="D2" s="7"/>
      <c r="E2" s="7"/>
      <c r="F2" s="59" t="s">
        <v>89</v>
      </c>
    </row>
    <row r="3" spans="1:6" s="9" customFormat="1" ht="32.450000000000003" customHeight="1">
      <c r="A3" s="130" t="s">
        <v>0</v>
      </c>
      <c r="B3" s="130"/>
      <c r="C3" s="130"/>
      <c r="D3" s="130" t="s">
        <v>1</v>
      </c>
      <c r="E3" s="130"/>
      <c r="F3" s="130"/>
    </row>
    <row r="4" spans="1:6" s="9" customFormat="1" ht="32.450000000000003" customHeight="1">
      <c r="A4" s="15" t="s">
        <v>2</v>
      </c>
      <c r="B4" s="16" t="s">
        <v>152</v>
      </c>
      <c r="C4" s="16" t="s">
        <v>153</v>
      </c>
      <c r="D4" s="56" t="s">
        <v>2</v>
      </c>
      <c r="E4" s="16" t="s">
        <v>152</v>
      </c>
      <c r="F4" s="16" t="s">
        <v>153</v>
      </c>
    </row>
    <row r="5" spans="1:6" ht="32.450000000000003" customHeight="1">
      <c r="A5" s="10" t="s">
        <v>6</v>
      </c>
      <c r="B5" s="92">
        <v>26160</v>
      </c>
      <c r="C5" s="79">
        <v>19455</v>
      </c>
      <c r="D5" s="11" t="s">
        <v>7</v>
      </c>
      <c r="E5" s="65">
        <v>8147</v>
      </c>
      <c r="F5" s="79">
        <v>4000</v>
      </c>
    </row>
    <row r="6" spans="1:6" ht="32.450000000000003" customHeight="1">
      <c r="A6" s="10" t="s">
        <v>8</v>
      </c>
      <c r="B6" s="92">
        <v>4265</v>
      </c>
      <c r="C6" s="65">
        <v>706</v>
      </c>
      <c r="D6" s="11" t="s">
        <v>9</v>
      </c>
      <c r="E6" s="65">
        <v>25000</v>
      </c>
      <c r="F6" s="65">
        <v>11762</v>
      </c>
    </row>
    <row r="7" spans="1:6" ht="32.450000000000003" customHeight="1">
      <c r="A7" s="10" t="s">
        <v>10</v>
      </c>
      <c r="B7" s="92"/>
      <c r="C7" s="65"/>
      <c r="D7" s="11" t="s">
        <v>11</v>
      </c>
      <c r="E7" s="65"/>
      <c r="F7" s="65"/>
    </row>
    <row r="8" spans="1:6" ht="32.450000000000003" customHeight="1">
      <c r="A8" s="10" t="s">
        <v>12</v>
      </c>
      <c r="B8" s="92"/>
      <c r="C8" s="65"/>
      <c r="D8" s="11" t="s">
        <v>13</v>
      </c>
      <c r="E8" s="65"/>
      <c r="F8" s="65"/>
    </row>
    <row r="9" spans="1:6" ht="32.450000000000003" customHeight="1">
      <c r="A9" s="10" t="s">
        <v>59</v>
      </c>
      <c r="B9" s="95">
        <v>104</v>
      </c>
      <c r="C9" s="79">
        <v>0</v>
      </c>
      <c r="D9" s="11" t="s">
        <v>88</v>
      </c>
      <c r="E9" s="79"/>
      <c r="F9" s="79"/>
    </row>
    <row r="10" spans="1:6" ht="32.450000000000003" customHeight="1">
      <c r="A10" s="10"/>
      <c r="B10" s="79"/>
      <c r="C10" s="79"/>
      <c r="D10" s="11"/>
      <c r="E10" s="79"/>
      <c r="F10" s="79"/>
    </row>
    <row r="11" spans="1:6" ht="32.450000000000003" customHeight="1">
      <c r="A11" s="13" t="s">
        <v>14</v>
      </c>
      <c r="B11" s="80">
        <f>B5+B6+B7+B8+B9</f>
        <v>30529</v>
      </c>
      <c r="C11" s="80">
        <f>C5+C6+C7+C8+C9</f>
        <v>20161</v>
      </c>
      <c r="D11" s="13" t="s">
        <v>15</v>
      </c>
      <c r="E11" s="80">
        <f>E5+E6+E9</f>
        <v>33147</v>
      </c>
      <c r="F11" s="80">
        <f>F5+F6+F9</f>
        <v>15762</v>
      </c>
    </row>
    <row r="12" spans="1:6" ht="32.450000000000003" customHeight="1">
      <c r="A12" s="10" t="s">
        <v>16</v>
      </c>
      <c r="B12" s="65">
        <v>3032</v>
      </c>
      <c r="C12" s="65">
        <v>3032</v>
      </c>
      <c r="D12" s="11" t="s">
        <v>17</v>
      </c>
      <c r="E12" s="65">
        <v>6070</v>
      </c>
      <c r="F12" s="65">
        <v>3032</v>
      </c>
    </row>
    <row r="13" spans="1:6" ht="32.450000000000003" customHeight="1">
      <c r="A13" s="10" t="s">
        <v>18</v>
      </c>
      <c r="B13" s="65">
        <v>16284</v>
      </c>
      <c r="C13" s="65">
        <v>1649</v>
      </c>
      <c r="D13" s="11" t="s">
        <v>19</v>
      </c>
      <c r="E13" s="65">
        <v>8979</v>
      </c>
      <c r="F13" s="65">
        <v>6048</v>
      </c>
    </row>
    <row r="14" spans="1:6" ht="32.450000000000003" customHeight="1">
      <c r="A14" s="10"/>
      <c r="B14" s="79"/>
      <c r="C14" s="79"/>
      <c r="D14" s="11" t="s">
        <v>20</v>
      </c>
      <c r="E14" s="79">
        <v>1649</v>
      </c>
      <c r="F14" s="79"/>
    </row>
    <row r="15" spans="1:6" ht="32.450000000000003" customHeight="1">
      <c r="A15" s="13" t="s">
        <v>21</v>
      </c>
      <c r="B15" s="80">
        <f>B11+B12+B13</f>
        <v>49845</v>
      </c>
      <c r="C15" s="80">
        <f>C11+C12+C13</f>
        <v>24842</v>
      </c>
      <c r="D15" s="13" t="s">
        <v>22</v>
      </c>
      <c r="E15" s="80">
        <f>E11+E12+E13+E14</f>
        <v>49845</v>
      </c>
      <c r="F15" s="80">
        <f>F11+F12+F13+F14</f>
        <v>24842</v>
      </c>
    </row>
    <row r="16" spans="1:6" ht="21.75" customHeight="1">
      <c r="A16" s="131" t="s">
        <v>176</v>
      </c>
      <c r="B16" s="131"/>
      <c r="C16" s="131"/>
      <c r="D16" s="60"/>
      <c r="E16" s="60"/>
      <c r="F16" s="60"/>
    </row>
  </sheetData>
  <mergeCells count="4">
    <mergeCell ref="A1:F1"/>
    <mergeCell ref="A3:C3"/>
    <mergeCell ref="D3:F3"/>
    <mergeCell ref="A16:C16"/>
  </mergeCells>
  <phoneticPr fontId="9" type="noConversion"/>
  <printOptions horizontalCentered="1"/>
  <pageMargins left="0.19685039370078741" right="0.19685039370078741" top="0.86614173228346458" bottom="0.47244094488188981" header="0.51181102362204722" footer="0.23622047244094491"/>
  <pageSetup paperSize="122" firstPageNumber="12" orientation="landscape" useFirstPageNumber="1" r:id="rId1"/>
  <headerFooter alignWithMargins="0">
    <oddFooter>&amp;C&amp;"宋体,常规"&amp;12-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showZeros="0" topLeftCell="A19" zoomScaleNormal="100" workbookViewId="0">
      <selection activeCell="D36" sqref="D36"/>
    </sheetView>
  </sheetViews>
  <sheetFormatPr defaultRowHeight="12.75"/>
  <cols>
    <col min="1" max="1" width="18.5703125" customWidth="1"/>
    <col min="2" max="2" width="70.5703125" customWidth="1"/>
    <col min="3" max="4" width="21.5703125" style="58" customWidth="1"/>
    <col min="5" max="5" width="21.5703125" customWidth="1"/>
  </cols>
  <sheetData>
    <row r="1" spans="1:5" ht="32.25" customHeight="1">
      <c r="A1" s="122" t="s">
        <v>161</v>
      </c>
      <c r="B1" s="123"/>
      <c r="C1" s="123"/>
      <c r="D1" s="123"/>
      <c r="E1" s="123"/>
    </row>
    <row r="2" spans="1:5" ht="17.45" customHeight="1">
      <c r="A2" s="4"/>
      <c r="B2" s="4"/>
      <c r="C2" s="4"/>
      <c r="D2" s="4"/>
      <c r="E2" s="14" t="s">
        <v>104</v>
      </c>
    </row>
    <row r="3" spans="1:5" ht="33.75" customHeight="1">
      <c r="A3" s="15" t="s">
        <v>26</v>
      </c>
      <c r="B3" s="15" t="s">
        <v>27</v>
      </c>
      <c r="C3" s="56" t="s">
        <v>152</v>
      </c>
      <c r="D3" s="56" t="s">
        <v>153</v>
      </c>
      <c r="E3" s="21" t="s">
        <v>62</v>
      </c>
    </row>
    <row r="4" spans="1:5" ht="33.75" customHeight="1">
      <c r="A4" s="22">
        <v>1030601</v>
      </c>
      <c r="B4" s="12" t="s">
        <v>6</v>
      </c>
      <c r="C4" s="80">
        <f>SUM(C5:C17)</f>
        <v>26160</v>
      </c>
      <c r="D4" s="80">
        <f>SUM(D5:D17)</f>
        <v>19455</v>
      </c>
      <c r="E4" s="81">
        <f>D4/C4*100</f>
        <v>74.36926605504587</v>
      </c>
    </row>
    <row r="5" spans="1:5" ht="33.75" customHeight="1">
      <c r="A5" s="23">
        <v>103060105</v>
      </c>
      <c r="B5" s="10" t="s">
        <v>91</v>
      </c>
      <c r="C5" s="79">
        <v>154</v>
      </c>
      <c r="D5" s="79"/>
      <c r="E5" s="82"/>
    </row>
    <row r="6" spans="1:5" ht="33.75" customHeight="1">
      <c r="A6" s="2" t="s">
        <v>119</v>
      </c>
      <c r="B6" s="20" t="s">
        <v>138</v>
      </c>
      <c r="C6" s="83">
        <v>369</v>
      </c>
      <c r="D6" s="83">
        <v>0</v>
      </c>
      <c r="E6" s="82">
        <f t="shared" ref="E6:E15" si="0">D6/C6*100</f>
        <v>0</v>
      </c>
    </row>
    <row r="7" spans="1:5" ht="33.75" customHeight="1">
      <c r="A7" s="23">
        <v>103060108</v>
      </c>
      <c r="B7" s="10" t="s">
        <v>92</v>
      </c>
      <c r="C7" s="83">
        <v>2616</v>
      </c>
      <c r="D7" s="83">
        <v>2079</v>
      </c>
      <c r="E7" s="82">
        <f t="shared" si="0"/>
        <v>79.472477064220186</v>
      </c>
    </row>
    <row r="8" spans="1:5" ht="33.75" customHeight="1">
      <c r="A8" s="23">
        <v>103060112</v>
      </c>
      <c r="B8" s="10" t="s">
        <v>93</v>
      </c>
      <c r="C8" s="83"/>
      <c r="D8" s="83">
        <v>0</v>
      </c>
      <c r="E8" s="82"/>
    </row>
    <row r="9" spans="1:5" ht="33.75" customHeight="1">
      <c r="A9" s="2" t="s">
        <v>35</v>
      </c>
      <c r="B9" s="20" t="s">
        <v>141</v>
      </c>
      <c r="C9" s="83"/>
      <c r="D9" s="83">
        <v>0</v>
      </c>
      <c r="E9" s="82"/>
    </row>
    <row r="10" spans="1:5" ht="33.75" customHeight="1">
      <c r="A10" s="23">
        <v>103060116</v>
      </c>
      <c r="B10" s="10" t="s">
        <v>94</v>
      </c>
      <c r="C10" s="83">
        <v>14852</v>
      </c>
      <c r="D10" s="83">
        <v>10492</v>
      </c>
      <c r="E10" s="82">
        <f t="shared" si="0"/>
        <v>70.643684352275798</v>
      </c>
    </row>
    <row r="11" spans="1:5" ht="33.75" customHeight="1">
      <c r="A11" s="23">
        <v>103060118</v>
      </c>
      <c r="B11" s="10" t="s">
        <v>95</v>
      </c>
      <c r="C11" s="83">
        <v>6</v>
      </c>
      <c r="D11" s="83">
        <v>61</v>
      </c>
      <c r="E11" s="82">
        <f t="shared" si="0"/>
        <v>1016.6666666666666</v>
      </c>
    </row>
    <row r="12" spans="1:5" ht="33.75" customHeight="1">
      <c r="A12" s="23">
        <v>103060119</v>
      </c>
      <c r="B12" s="10" t="s">
        <v>96</v>
      </c>
      <c r="C12" s="83">
        <v>183</v>
      </c>
      <c r="D12" s="83">
        <v>81</v>
      </c>
      <c r="E12" s="82"/>
    </row>
    <row r="13" spans="1:5" ht="33.75" customHeight="1">
      <c r="A13" s="23">
        <v>103060125</v>
      </c>
      <c r="B13" s="10" t="s">
        <v>97</v>
      </c>
      <c r="C13" s="83">
        <v>104</v>
      </c>
      <c r="D13" s="83">
        <v>2375</v>
      </c>
      <c r="E13" s="82">
        <f t="shared" si="0"/>
        <v>2283.6538461538462</v>
      </c>
    </row>
    <row r="14" spans="1:5" ht="33.75" customHeight="1">
      <c r="A14" s="23">
        <v>103060129</v>
      </c>
      <c r="B14" s="10" t="s">
        <v>162</v>
      </c>
      <c r="C14" s="83">
        <v>281</v>
      </c>
      <c r="D14" s="83">
        <v>185</v>
      </c>
      <c r="E14" s="82">
        <f t="shared" si="0"/>
        <v>65.836298932384338</v>
      </c>
    </row>
    <row r="15" spans="1:5" ht="33.75" customHeight="1">
      <c r="A15" s="23">
        <v>103060131</v>
      </c>
      <c r="B15" s="10" t="s">
        <v>98</v>
      </c>
      <c r="C15" s="83">
        <v>3425</v>
      </c>
      <c r="D15" s="83">
        <v>841</v>
      </c>
      <c r="E15" s="82">
        <f t="shared" si="0"/>
        <v>24.554744525547445</v>
      </c>
    </row>
    <row r="16" spans="1:5" ht="33.75" customHeight="1">
      <c r="A16" s="2" t="s">
        <v>133</v>
      </c>
      <c r="B16" s="20" t="s">
        <v>140</v>
      </c>
      <c r="C16" s="83"/>
      <c r="D16" s="83">
        <v>0</v>
      </c>
      <c r="E16" s="82"/>
    </row>
    <row r="17" spans="1:5" ht="33.75" customHeight="1">
      <c r="A17" s="23">
        <v>103060198</v>
      </c>
      <c r="B17" s="10" t="s">
        <v>99</v>
      </c>
      <c r="C17" s="83">
        <v>4170</v>
      </c>
      <c r="D17" s="83">
        <v>3341</v>
      </c>
      <c r="E17" s="82">
        <f>D17/C17*100</f>
        <v>80.119904076738607</v>
      </c>
    </row>
    <row r="18" spans="1:5" ht="33.75" customHeight="1">
      <c r="A18" s="22">
        <v>1030602</v>
      </c>
      <c r="B18" s="22" t="s">
        <v>100</v>
      </c>
      <c r="C18" s="80">
        <v>4265</v>
      </c>
      <c r="D18" s="80">
        <f>SUM(D19:D20)</f>
        <v>706</v>
      </c>
      <c r="E18" s="82">
        <f t="shared" ref="E18:E20" si="1">D18/C18*100</f>
        <v>16.553341148886282</v>
      </c>
    </row>
    <row r="19" spans="1:5" ht="33.75" customHeight="1">
      <c r="A19" s="23">
        <v>103060202</v>
      </c>
      <c r="B19" s="10" t="s">
        <v>106</v>
      </c>
      <c r="C19" s="79">
        <v>706</v>
      </c>
      <c r="D19" s="79">
        <v>706</v>
      </c>
      <c r="E19" s="82"/>
    </row>
    <row r="20" spans="1:5" ht="33.75" customHeight="1">
      <c r="A20" s="2" t="s">
        <v>55</v>
      </c>
      <c r="B20" s="20" t="s">
        <v>56</v>
      </c>
      <c r="C20" s="79">
        <v>3559</v>
      </c>
      <c r="D20" s="79">
        <v>0</v>
      </c>
      <c r="E20" s="82">
        <f t="shared" si="1"/>
        <v>0</v>
      </c>
    </row>
    <row r="21" spans="1:5" ht="33.75" customHeight="1">
      <c r="A21" s="22">
        <v>1030603</v>
      </c>
      <c r="B21" s="22" t="s">
        <v>101</v>
      </c>
      <c r="C21" s="80"/>
      <c r="D21" s="80">
        <f>D22</f>
        <v>0</v>
      </c>
      <c r="E21" s="82"/>
    </row>
    <row r="22" spans="1:5" ht="33.75" customHeight="1">
      <c r="A22" s="2" t="s">
        <v>57</v>
      </c>
      <c r="B22" s="20" t="s">
        <v>58</v>
      </c>
      <c r="C22" s="79"/>
      <c r="D22" s="80"/>
      <c r="E22" s="82"/>
    </row>
    <row r="23" spans="1:5" ht="33.75" customHeight="1">
      <c r="A23" s="2">
        <v>103060398</v>
      </c>
      <c r="B23" s="20" t="s">
        <v>139</v>
      </c>
      <c r="C23" s="79"/>
      <c r="D23" s="80"/>
      <c r="E23" s="82"/>
    </row>
    <row r="24" spans="1:5" ht="33.75" customHeight="1">
      <c r="A24" s="22">
        <v>1030604</v>
      </c>
      <c r="B24" s="22" t="s">
        <v>102</v>
      </c>
      <c r="C24" s="80"/>
      <c r="D24" s="80">
        <v>0</v>
      </c>
      <c r="E24" s="82"/>
    </row>
    <row r="25" spans="1:5" ht="33.75" customHeight="1">
      <c r="A25" s="2">
        <v>103060402</v>
      </c>
      <c r="B25" s="2" t="s">
        <v>122</v>
      </c>
      <c r="C25" s="79"/>
      <c r="D25" s="80"/>
      <c r="E25" s="82"/>
    </row>
    <row r="26" spans="1:5" ht="33.75" customHeight="1">
      <c r="A26" s="22">
        <v>1030698</v>
      </c>
      <c r="B26" s="12" t="s">
        <v>103</v>
      </c>
      <c r="C26" s="80">
        <v>104</v>
      </c>
      <c r="D26" s="80">
        <v>0</v>
      </c>
      <c r="E26" s="82"/>
    </row>
    <row r="27" spans="1:5" ht="33.75" customHeight="1">
      <c r="A27" s="23"/>
      <c r="B27" s="10"/>
      <c r="C27" s="79"/>
      <c r="D27" s="79"/>
      <c r="E27" s="82"/>
    </row>
    <row r="28" spans="1:5" ht="33.75" customHeight="1">
      <c r="A28" s="23"/>
      <c r="B28" s="10"/>
      <c r="C28" s="79"/>
      <c r="D28" s="79"/>
      <c r="E28" s="82"/>
    </row>
    <row r="29" spans="1:5" ht="33.75" customHeight="1">
      <c r="A29" s="23"/>
      <c r="B29" s="10"/>
      <c r="C29" s="79"/>
      <c r="D29" s="79"/>
      <c r="E29" s="82"/>
    </row>
    <row r="30" spans="1:5" ht="33.75" customHeight="1">
      <c r="A30" s="132" t="s">
        <v>105</v>
      </c>
      <c r="B30" s="132"/>
      <c r="C30" s="80">
        <f>C4+C18+C21+C24+C26</f>
        <v>30529</v>
      </c>
      <c r="D30" s="80">
        <f>D4+D18+D21+D24+D26</f>
        <v>20161</v>
      </c>
      <c r="E30" s="82">
        <f>D30/C30*100</f>
        <v>66.03884830816601</v>
      </c>
    </row>
    <row r="31" spans="1:5" ht="24.4" customHeight="1">
      <c r="A31" s="24" t="s">
        <v>173</v>
      </c>
      <c r="B31" s="24"/>
      <c r="C31" s="57"/>
      <c r="D31" s="57"/>
      <c r="E31" s="24"/>
    </row>
  </sheetData>
  <mergeCells count="2">
    <mergeCell ref="A30:B30"/>
    <mergeCell ref="A1:E1"/>
  </mergeCells>
  <phoneticPr fontId="9" type="noConversion"/>
  <printOptions horizontalCentered="1"/>
  <pageMargins left="0.39370078740157483" right="0.43307086614173229" top="0.82677165354330717" bottom="0.51181102362204722" header="0.55118110236220474" footer="0.23622047244094491"/>
  <pageSetup paperSize="122" scale="90" firstPageNumber="13" fitToHeight="3" orientation="landscape" useFirstPageNumber="1" r:id="rId1"/>
  <headerFooter alignWithMargins="0">
    <oddFooter>&amp;C&amp;"宋体,常规"&amp;12-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showZeros="0" zoomScaleNormal="100" workbookViewId="0">
      <selection activeCell="P14" sqref="P14"/>
    </sheetView>
  </sheetViews>
  <sheetFormatPr defaultRowHeight="12.75"/>
  <cols>
    <col min="1" max="1" width="12" bestFit="1" customWidth="1"/>
    <col min="2" max="2" width="19.85546875" customWidth="1"/>
    <col min="3" max="3" width="12.28515625" bestFit="1" customWidth="1"/>
    <col min="4" max="5" width="12.7109375" customWidth="1"/>
    <col min="6" max="6" width="11" customWidth="1"/>
    <col min="7" max="7" width="12.28515625" bestFit="1" customWidth="1"/>
    <col min="8" max="8" width="14.42578125" customWidth="1"/>
    <col min="9" max="9" width="14.7109375" customWidth="1"/>
    <col min="10" max="10" width="11" customWidth="1"/>
    <col min="11" max="11" width="10.5703125" customWidth="1"/>
  </cols>
  <sheetData>
    <row r="1" spans="1:13" ht="27" customHeight="1">
      <c r="A1" s="116" t="s">
        <v>158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3" ht="14.25" customHeight="1">
      <c r="A2" s="7"/>
      <c r="B2" s="7"/>
      <c r="C2" s="7"/>
      <c r="D2" s="7"/>
      <c r="E2" s="7"/>
      <c r="F2" s="7"/>
      <c r="G2" s="7"/>
      <c r="H2" s="7"/>
      <c r="I2" s="7"/>
      <c r="J2" s="135" t="s">
        <v>107</v>
      </c>
      <c r="K2" s="135"/>
    </row>
    <row r="3" spans="1:13" ht="27" customHeight="1">
      <c r="A3" s="130" t="s">
        <v>26</v>
      </c>
      <c r="B3" s="130" t="s">
        <v>61</v>
      </c>
      <c r="C3" s="130" t="s">
        <v>151</v>
      </c>
      <c r="D3" s="130"/>
      <c r="E3" s="130"/>
      <c r="F3" s="130"/>
      <c r="G3" s="130" t="s">
        <v>155</v>
      </c>
      <c r="H3" s="130"/>
      <c r="I3" s="130"/>
      <c r="J3" s="130"/>
      <c r="K3" s="136" t="s">
        <v>62</v>
      </c>
    </row>
    <row r="4" spans="1:13" ht="27" customHeight="1">
      <c r="A4" s="130"/>
      <c r="B4" s="130"/>
      <c r="C4" s="15" t="s">
        <v>28</v>
      </c>
      <c r="D4" s="15" t="s">
        <v>63</v>
      </c>
      <c r="E4" s="15" t="s">
        <v>64</v>
      </c>
      <c r="F4" s="15" t="s">
        <v>108</v>
      </c>
      <c r="G4" s="15" t="s">
        <v>28</v>
      </c>
      <c r="H4" s="15" t="s">
        <v>63</v>
      </c>
      <c r="I4" s="15" t="s">
        <v>64</v>
      </c>
      <c r="J4" s="15" t="s">
        <v>108</v>
      </c>
      <c r="K4" s="136"/>
    </row>
    <row r="5" spans="1:13" ht="27" customHeight="1">
      <c r="A5" s="25">
        <v>22301</v>
      </c>
      <c r="B5" s="26" t="s">
        <v>109</v>
      </c>
      <c r="C5" s="45">
        <f t="shared" ref="C5:J5" si="0">C6+C7</f>
        <v>8147</v>
      </c>
      <c r="D5" s="45">
        <f t="shared" si="0"/>
        <v>0</v>
      </c>
      <c r="E5" s="45">
        <f t="shared" si="0"/>
        <v>8147</v>
      </c>
      <c r="F5" s="45">
        <f t="shared" si="0"/>
        <v>0</v>
      </c>
      <c r="G5" s="45">
        <f>H5+I5+J5</f>
        <v>4000</v>
      </c>
      <c r="H5" s="45">
        <f t="shared" si="0"/>
        <v>0</v>
      </c>
      <c r="I5" s="45">
        <f t="shared" si="0"/>
        <v>4000</v>
      </c>
      <c r="J5" s="45">
        <f t="shared" si="0"/>
        <v>0</v>
      </c>
      <c r="K5" s="41">
        <f>G5/C5*100</f>
        <v>49.097827421136614</v>
      </c>
      <c r="L5" s="42"/>
      <c r="M5" s="43"/>
    </row>
    <row r="6" spans="1:13" ht="27" customHeight="1">
      <c r="A6" s="27">
        <v>2230102</v>
      </c>
      <c r="B6" s="28" t="s">
        <v>110</v>
      </c>
      <c r="C6" s="47">
        <f>E6+D6+F6</f>
        <v>4707</v>
      </c>
      <c r="D6" s="48"/>
      <c r="E6" s="49">
        <v>4707</v>
      </c>
      <c r="F6" s="46"/>
      <c r="G6" s="45">
        <f t="shared" ref="G6:G17" si="1">H6+I6+J6</f>
        <v>3000</v>
      </c>
      <c r="H6" s="48"/>
      <c r="I6" s="49">
        <v>3000</v>
      </c>
      <c r="J6" s="46"/>
      <c r="K6" s="39">
        <f t="shared" ref="K6:K8" si="2">G6/C6*100</f>
        <v>63.734862970044617</v>
      </c>
    </row>
    <row r="7" spans="1:13" ht="27" customHeight="1">
      <c r="A7" s="27">
        <v>2230107</v>
      </c>
      <c r="B7" s="28" t="s">
        <v>111</v>
      </c>
      <c r="C7" s="47">
        <f>E7+D7+F7</f>
        <v>3440</v>
      </c>
      <c r="D7" s="48"/>
      <c r="E7" s="49">
        <v>3440</v>
      </c>
      <c r="F7" s="46"/>
      <c r="G7" s="45">
        <f t="shared" si="1"/>
        <v>1000</v>
      </c>
      <c r="H7" s="48"/>
      <c r="I7" s="49">
        <v>1000</v>
      </c>
      <c r="J7" s="46"/>
      <c r="K7" s="39">
        <f t="shared" si="2"/>
        <v>29.069767441860467</v>
      </c>
    </row>
    <row r="8" spans="1:13" ht="27" customHeight="1">
      <c r="A8" s="29">
        <v>22302</v>
      </c>
      <c r="B8" s="30" t="s">
        <v>112</v>
      </c>
      <c r="C8" s="50">
        <f>SUM(C9:C13)</f>
        <v>25000</v>
      </c>
      <c r="D8" s="50">
        <f t="shared" ref="D8:J8" si="3">SUM(D9:D13)</f>
        <v>25000</v>
      </c>
      <c r="E8" s="50">
        <f t="shared" si="3"/>
        <v>0</v>
      </c>
      <c r="F8" s="50">
        <f t="shared" si="3"/>
        <v>0</v>
      </c>
      <c r="G8" s="45">
        <f t="shared" si="1"/>
        <v>11762</v>
      </c>
      <c r="H8" s="50">
        <f t="shared" si="3"/>
        <v>11762</v>
      </c>
      <c r="I8" s="50">
        <f t="shared" si="3"/>
        <v>0</v>
      </c>
      <c r="J8" s="50">
        <f t="shared" si="3"/>
        <v>0</v>
      </c>
      <c r="K8" s="39">
        <f t="shared" si="2"/>
        <v>47.048000000000002</v>
      </c>
    </row>
    <row r="9" spans="1:13" ht="27" customHeight="1">
      <c r="A9" s="27">
        <v>2230201</v>
      </c>
      <c r="B9" s="28" t="s">
        <v>113</v>
      </c>
      <c r="C9" s="46">
        <f>D9+E9+F9</f>
        <v>10800</v>
      </c>
      <c r="D9" s="46">
        <v>10800</v>
      </c>
      <c r="E9" s="46"/>
      <c r="F9" s="46"/>
      <c r="G9" s="45">
        <f t="shared" si="1"/>
        <v>11762</v>
      </c>
      <c r="H9" s="46">
        <v>11762</v>
      </c>
      <c r="I9" s="46"/>
      <c r="J9" s="46"/>
      <c r="K9" s="39"/>
    </row>
    <row r="10" spans="1:13" ht="27" customHeight="1">
      <c r="A10" s="53">
        <v>2230202</v>
      </c>
      <c r="B10" s="44" t="s">
        <v>142</v>
      </c>
      <c r="C10" s="54">
        <f t="shared" ref="C10:C13" si="4">D10+E10+F10</f>
        <v>100</v>
      </c>
      <c r="D10" s="54">
        <v>100</v>
      </c>
      <c r="E10" s="54"/>
      <c r="F10" s="54"/>
      <c r="G10" s="45">
        <f t="shared" si="1"/>
        <v>0</v>
      </c>
      <c r="H10" s="54"/>
      <c r="I10" s="54"/>
      <c r="J10" s="54"/>
      <c r="K10" s="39"/>
    </row>
    <row r="11" spans="1:13" ht="27" customHeight="1">
      <c r="A11" s="53">
        <v>2230203</v>
      </c>
      <c r="B11" s="44" t="s">
        <v>147</v>
      </c>
      <c r="C11" s="54">
        <f t="shared" si="4"/>
        <v>5000</v>
      </c>
      <c r="D11" s="54">
        <v>5000</v>
      </c>
      <c r="E11" s="54"/>
      <c r="F11" s="54"/>
      <c r="G11" s="45">
        <f t="shared" si="1"/>
        <v>0</v>
      </c>
      <c r="H11" s="54"/>
      <c r="I11" s="54"/>
      <c r="J11" s="54"/>
      <c r="K11" s="39"/>
    </row>
    <row r="12" spans="1:13" ht="27" customHeight="1">
      <c r="A12" s="27">
        <v>2230205</v>
      </c>
      <c r="B12" s="28" t="s">
        <v>114</v>
      </c>
      <c r="C12" s="54">
        <f t="shared" si="4"/>
        <v>500</v>
      </c>
      <c r="D12" s="46">
        <v>500</v>
      </c>
      <c r="E12" s="46"/>
      <c r="F12" s="46"/>
      <c r="G12" s="45">
        <f t="shared" si="1"/>
        <v>0</v>
      </c>
      <c r="H12" s="46"/>
      <c r="I12" s="46"/>
      <c r="J12" s="46"/>
      <c r="K12" s="39"/>
    </row>
    <row r="13" spans="1:13" ht="27" customHeight="1">
      <c r="A13" s="27">
        <v>2230299</v>
      </c>
      <c r="B13" s="44" t="s">
        <v>146</v>
      </c>
      <c r="C13" s="54">
        <f t="shared" si="4"/>
        <v>8600</v>
      </c>
      <c r="D13" s="46">
        <v>8600</v>
      </c>
      <c r="E13" s="46"/>
      <c r="F13" s="46"/>
      <c r="G13" s="45">
        <f t="shared" si="1"/>
        <v>0</v>
      </c>
      <c r="H13" s="46"/>
      <c r="I13" s="46"/>
      <c r="J13" s="46"/>
      <c r="K13" s="39"/>
    </row>
    <row r="14" spans="1:13" ht="27" customHeight="1">
      <c r="A14" s="29">
        <v>22303</v>
      </c>
      <c r="B14" s="30" t="s">
        <v>115</v>
      </c>
      <c r="C14" s="50">
        <v>0</v>
      </c>
      <c r="D14" s="50"/>
      <c r="E14" s="50"/>
      <c r="F14" s="50"/>
      <c r="G14" s="45">
        <f t="shared" si="1"/>
        <v>0</v>
      </c>
      <c r="H14" s="50"/>
      <c r="I14" s="50"/>
      <c r="J14" s="50"/>
      <c r="K14" s="39"/>
    </row>
    <row r="15" spans="1:13" ht="27" customHeight="1">
      <c r="A15" s="29">
        <v>22304</v>
      </c>
      <c r="B15" s="30" t="s">
        <v>116</v>
      </c>
      <c r="C15" s="50">
        <v>0</v>
      </c>
      <c r="D15" s="50"/>
      <c r="E15" s="50"/>
      <c r="F15" s="50"/>
      <c r="G15" s="45">
        <f t="shared" si="1"/>
        <v>0</v>
      </c>
      <c r="H15" s="50"/>
      <c r="I15" s="50"/>
      <c r="J15" s="50"/>
      <c r="K15" s="39"/>
    </row>
    <row r="16" spans="1:13" ht="27" customHeight="1">
      <c r="A16" s="29">
        <v>22399</v>
      </c>
      <c r="B16" s="30" t="s">
        <v>117</v>
      </c>
      <c r="C16" s="50">
        <f>C17</f>
        <v>0</v>
      </c>
      <c r="D16" s="50"/>
      <c r="E16" s="50"/>
      <c r="F16" s="50"/>
      <c r="G16" s="45">
        <f t="shared" si="1"/>
        <v>0</v>
      </c>
      <c r="H16" s="50"/>
      <c r="I16" s="50"/>
      <c r="J16" s="50"/>
      <c r="K16" s="39"/>
    </row>
    <row r="17" spans="1:11" ht="27" customHeight="1">
      <c r="A17" s="27">
        <v>2239901</v>
      </c>
      <c r="B17" s="28" t="s">
        <v>118</v>
      </c>
      <c r="C17" s="46">
        <f>D17+E17+F17</f>
        <v>0</v>
      </c>
      <c r="D17" s="46"/>
      <c r="E17" s="46">
        <v>0</v>
      </c>
      <c r="F17" s="46">
        <v>0</v>
      </c>
      <c r="G17" s="45">
        <f t="shared" si="1"/>
        <v>0</v>
      </c>
      <c r="H17" s="46"/>
      <c r="I17" s="46"/>
      <c r="J17" s="46"/>
      <c r="K17" s="39"/>
    </row>
    <row r="18" spans="1:11" ht="27" customHeight="1">
      <c r="A18" s="27"/>
      <c r="B18" s="28"/>
      <c r="C18" s="46"/>
      <c r="D18" s="46"/>
      <c r="E18" s="46"/>
      <c r="F18" s="46"/>
      <c r="G18" s="45"/>
      <c r="H18" s="46"/>
      <c r="I18" s="46"/>
      <c r="J18" s="46"/>
      <c r="K18" s="39"/>
    </row>
    <row r="19" spans="1:11" ht="27" customHeight="1">
      <c r="A19" s="27"/>
      <c r="B19" s="29" t="s">
        <v>15</v>
      </c>
      <c r="C19" s="51">
        <f>C5+C8+C16</f>
        <v>33147</v>
      </c>
      <c r="D19" s="51">
        <f t="shared" ref="D19:K19" si="5">D5+D8+D16</f>
        <v>25000</v>
      </c>
      <c r="E19" s="51">
        <f t="shared" si="5"/>
        <v>8147</v>
      </c>
      <c r="F19" s="51">
        <f t="shared" si="5"/>
        <v>0</v>
      </c>
      <c r="G19" s="51">
        <f t="shared" si="5"/>
        <v>15762</v>
      </c>
      <c r="H19" s="51">
        <f t="shared" si="5"/>
        <v>11762</v>
      </c>
      <c r="I19" s="51">
        <f t="shared" si="5"/>
        <v>4000</v>
      </c>
      <c r="J19" s="51">
        <f t="shared" si="5"/>
        <v>0</v>
      </c>
      <c r="K19" s="51">
        <f t="shared" si="5"/>
        <v>96.145827421136616</v>
      </c>
    </row>
    <row r="20" spans="1:11" ht="17.45" customHeight="1">
      <c r="A20" s="133" t="s">
        <v>177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</row>
  </sheetData>
  <mergeCells count="8">
    <mergeCell ref="A20:K20"/>
    <mergeCell ref="A1:K1"/>
    <mergeCell ref="J2:K2"/>
    <mergeCell ref="A3:A4"/>
    <mergeCell ref="B3:B4"/>
    <mergeCell ref="C3:F3"/>
    <mergeCell ref="G3:J3"/>
    <mergeCell ref="K3:K4"/>
  </mergeCells>
  <phoneticPr fontId="9" type="noConversion"/>
  <printOptions horizontalCentered="1"/>
  <pageMargins left="0.19685039370078741" right="0.19685039370078741" top="0.55118110236220474" bottom="0.39370078740157483" header="0.27559055118110237" footer="0.15748031496062992"/>
  <pageSetup paperSize="122" firstPageNumber="15" fitToHeight="3" orientation="landscape" useFirstPageNumber="1" r:id="rId1"/>
  <headerFooter alignWithMargins="0">
    <oddFooter>&amp;C&amp;"宋体,常规"&amp;12-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12</vt:i4>
      </vt:variant>
    </vt:vector>
  </HeadingPairs>
  <TitlesOfParts>
    <vt:vector size="19" baseType="lpstr">
      <vt:lpstr>表一-全区收支总表</vt:lpstr>
      <vt:lpstr>表二-全区收入表</vt:lpstr>
      <vt:lpstr>表三-2020全区支出表</vt:lpstr>
      <vt:lpstr>表四-2021全区支出安排表</vt:lpstr>
      <vt:lpstr>表五、本级收支总表</vt:lpstr>
      <vt:lpstr>表六、本级收入表</vt:lpstr>
      <vt:lpstr>表七-本级支出表</vt:lpstr>
      <vt:lpstr>'表二-全区收入表'!Print_Area</vt:lpstr>
      <vt:lpstr>表六、本级收入表!Print_Area</vt:lpstr>
      <vt:lpstr>'表七-本级支出表'!Print_Area</vt:lpstr>
      <vt:lpstr>'表三-2020全区支出表'!Print_Area</vt:lpstr>
      <vt:lpstr>'表四-2021全区支出安排表'!Print_Area</vt:lpstr>
      <vt:lpstr>表五、本级收支总表!Print_Area</vt:lpstr>
      <vt:lpstr>'表一-全区收支总表'!Print_Area</vt:lpstr>
      <vt:lpstr>'表二-全区收入表'!Print_Titles</vt:lpstr>
      <vt:lpstr>表六、本级收入表!Print_Titles</vt:lpstr>
      <vt:lpstr>'表七-本级支出表'!Print_Titles</vt:lpstr>
      <vt:lpstr>'表三-2020全区支出表'!Print_Titles</vt:lpstr>
      <vt:lpstr>'表四-2021全区支出安排表'!Print_Titles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齐淑琴</cp:lastModifiedBy>
  <cp:lastPrinted>2021-01-04T08:23:53Z</cp:lastPrinted>
  <dcterms:created xsi:type="dcterms:W3CDTF">2017-12-24T06:05:57Z</dcterms:created>
  <dcterms:modified xsi:type="dcterms:W3CDTF">2021-01-14T02:55:32Z</dcterms:modified>
</cp:coreProperties>
</file>