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0" windowWidth="14940" windowHeight="8670" activeTab="1"/>
  </bookViews>
  <sheets>
    <sheet name="表一-全区收支总表" sheetId="1" r:id="rId1"/>
    <sheet name="表二-2021全区收入表" sheetId="8" r:id="rId2"/>
    <sheet name="表三-2021全区支出表" sheetId="3" r:id="rId3"/>
    <sheet name="表四-2022全区收入表" sheetId="2" r:id="rId4"/>
    <sheet name="表五-2022全区支出表" sheetId="7" r:id="rId5"/>
    <sheet name="表六、本级收支总表" sheetId="4" r:id="rId6"/>
    <sheet name="表七、本级收入表" sheetId="5" r:id="rId7"/>
    <sheet name="表八-本级支出表" sheetId="6" r:id="rId8"/>
  </sheets>
  <definedNames>
    <definedName name="_xlnm.Print_Area" localSheetId="7">'表八-本级支出表'!$A$1:$I$18</definedName>
    <definedName name="_xlnm.Print_Area" localSheetId="1">'表二-2021全区收入表'!$A$1:$E$36</definedName>
    <definedName name="_xlnm.Print_Area" localSheetId="5">表六、本级收支总表!$A$1:$F$15</definedName>
    <definedName name="_xlnm.Print_Area" localSheetId="6">表七、本级收入表!$A$1:$E$21</definedName>
    <definedName name="_xlnm.Print_Area" localSheetId="2">'表三-2021全区支出表'!$A$1:$K$24</definedName>
    <definedName name="_xlnm.Print_Area" localSheetId="3">'表四-2022全区收入表'!$A$1:$E$38</definedName>
    <definedName name="_xlnm.Print_Area" localSheetId="4">'表五-2022全区支出表'!$A$1:$K$22</definedName>
    <definedName name="_xlnm.Print_Area" localSheetId="0">'表一-全区收支总表'!$A$1:$N$17</definedName>
    <definedName name="_xlnm.Print_Titles" localSheetId="7">'表八-本级支出表'!$1:$4</definedName>
    <definedName name="_xlnm.Print_Titles" localSheetId="1">'表二-2021全区收入表'!$1:$4</definedName>
    <definedName name="_xlnm.Print_Titles" localSheetId="6">表七、本级收入表!$1:$3</definedName>
    <definedName name="_xlnm.Print_Titles" localSheetId="2">'表三-2021全区支出表'!$1:$5</definedName>
    <definedName name="_xlnm.Print_Titles" localSheetId="3">'表四-2022全区收入表'!$1:$4</definedName>
    <definedName name="_xlnm.Print_Titles" localSheetId="4">'表五-2022全区支出表'!$1:$5</definedName>
  </definedNames>
  <calcPr calcId="144525"/>
</workbook>
</file>

<file path=xl/calcChain.xml><?xml version="1.0" encoding="utf-8"?>
<calcChain xmlns="http://schemas.openxmlformats.org/spreadsheetml/2006/main">
  <c r="E27" i="8" l="1"/>
  <c r="D27" i="8"/>
  <c r="C29" i="8"/>
  <c r="E24" i="8"/>
  <c r="E19" i="8"/>
  <c r="F16" i="6" l="1"/>
  <c r="C16" i="5"/>
  <c r="D18" i="7" l="1"/>
  <c r="C16" i="7"/>
  <c r="C16" i="2" l="1"/>
  <c r="C27" i="8"/>
  <c r="C28" i="8"/>
  <c r="C9" i="8"/>
  <c r="C17" i="8"/>
  <c r="E13" i="1"/>
  <c r="B13" i="1" l="1"/>
  <c r="F10" i="6" l="1"/>
  <c r="F11" i="6"/>
  <c r="F12" i="6"/>
  <c r="F13" i="6"/>
  <c r="F14" i="6"/>
  <c r="F15" i="6"/>
  <c r="F9" i="6"/>
  <c r="F7" i="6"/>
  <c r="F6" i="6"/>
  <c r="C9" i="6"/>
  <c r="C7" i="6"/>
  <c r="C6" i="6"/>
  <c r="C35" i="8"/>
  <c r="C30" i="8"/>
  <c r="C26" i="8"/>
  <c r="C25" i="8"/>
  <c r="D24" i="8"/>
  <c r="C23" i="8"/>
  <c r="C22" i="8"/>
  <c r="C21" i="8"/>
  <c r="C20" i="8"/>
  <c r="D19" i="8"/>
  <c r="C18" i="8"/>
  <c r="C16" i="8"/>
  <c r="C15" i="8"/>
  <c r="C14" i="8"/>
  <c r="C13" i="8"/>
  <c r="C12" i="8"/>
  <c r="C11" i="8"/>
  <c r="C10" i="8"/>
  <c r="C8" i="8"/>
  <c r="C7" i="8"/>
  <c r="C6" i="8"/>
  <c r="E5" i="8"/>
  <c r="E36" i="8" s="1"/>
  <c r="D5" i="8"/>
  <c r="D36" i="8" l="1"/>
  <c r="C19" i="8"/>
  <c r="C24" i="8"/>
  <c r="C5" i="8"/>
  <c r="C9" i="3"/>
  <c r="G12" i="1"/>
  <c r="D12" i="1"/>
  <c r="C36" i="8" l="1"/>
  <c r="C11" i="4"/>
  <c r="I15" i="1" l="1"/>
  <c r="L14" i="1" l="1"/>
  <c r="L15" i="1"/>
  <c r="C28" i="2" l="1"/>
  <c r="I16" i="1" l="1"/>
  <c r="E20" i="7"/>
  <c r="F20" i="7"/>
  <c r="G20" i="7"/>
  <c r="H20" i="7"/>
  <c r="I20" i="7"/>
  <c r="J20" i="7"/>
  <c r="K20" i="7"/>
  <c r="D20" i="7"/>
  <c r="E18" i="7"/>
  <c r="F18" i="7"/>
  <c r="G18" i="7"/>
  <c r="H18" i="7"/>
  <c r="I18" i="7"/>
  <c r="J18" i="7"/>
  <c r="K18" i="7"/>
  <c r="E12" i="7"/>
  <c r="F12" i="7"/>
  <c r="G12" i="7"/>
  <c r="H12" i="7"/>
  <c r="I12" i="7"/>
  <c r="J12" i="7"/>
  <c r="K12" i="7"/>
  <c r="E7" i="7"/>
  <c r="F7" i="7"/>
  <c r="G7" i="7"/>
  <c r="H7" i="7"/>
  <c r="I7" i="7"/>
  <c r="J7" i="7"/>
  <c r="K7" i="7"/>
  <c r="D7" i="7"/>
  <c r="D12" i="7"/>
  <c r="F13" i="3"/>
  <c r="G13" i="3"/>
  <c r="F7" i="3"/>
  <c r="G7" i="3"/>
  <c r="H7" i="3"/>
  <c r="I7" i="3"/>
  <c r="J7" i="3"/>
  <c r="K7" i="3"/>
  <c r="F22" i="3"/>
  <c r="G22" i="3"/>
  <c r="H22" i="3"/>
  <c r="I22" i="3"/>
  <c r="J22" i="3"/>
  <c r="E22" i="3"/>
  <c r="C22" i="3" s="1"/>
  <c r="F20" i="3"/>
  <c r="G20" i="3"/>
  <c r="H20" i="3"/>
  <c r="I20" i="3"/>
  <c r="J20" i="3"/>
  <c r="K20" i="3"/>
  <c r="E20" i="3"/>
  <c r="C20" i="3" s="1"/>
  <c r="C8" i="3"/>
  <c r="C10" i="3"/>
  <c r="C11" i="3"/>
  <c r="C12" i="3"/>
  <c r="C14" i="3"/>
  <c r="C15" i="3"/>
  <c r="C16" i="3"/>
  <c r="C17" i="3"/>
  <c r="C18" i="3"/>
  <c r="C19" i="3"/>
  <c r="C21" i="3"/>
  <c r="C23" i="3"/>
  <c r="D13" i="3"/>
  <c r="E7" i="3"/>
  <c r="E13" i="3"/>
  <c r="D24" i="2"/>
  <c r="E24" i="2"/>
  <c r="J12" i="1"/>
  <c r="J17" i="1" s="1"/>
  <c r="K12" i="1"/>
  <c r="K17" i="1" s="1"/>
  <c r="M12" i="1"/>
  <c r="M17" i="1" s="1"/>
  <c r="N12" i="1"/>
  <c r="N17" i="1" s="1"/>
  <c r="G17" i="1"/>
  <c r="D17" i="1"/>
  <c r="E7" i="1"/>
  <c r="E8" i="1"/>
  <c r="E9" i="1"/>
  <c r="E10" i="1"/>
  <c r="E11" i="1"/>
  <c r="E15" i="1"/>
  <c r="E16" i="1"/>
  <c r="B11" i="1"/>
  <c r="B15" i="1"/>
  <c r="B16" i="1"/>
  <c r="B7" i="1"/>
  <c r="B8" i="1"/>
  <c r="B9" i="1"/>
  <c r="B10" i="1"/>
  <c r="B6" i="1"/>
  <c r="D7" i="3"/>
  <c r="C27" i="2"/>
  <c r="C29" i="2"/>
  <c r="C30" i="2"/>
  <c r="C31" i="2"/>
  <c r="C32" i="2"/>
  <c r="C33" i="2"/>
  <c r="C34" i="2"/>
  <c r="C35" i="2"/>
  <c r="C36" i="2"/>
  <c r="C37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5" i="2"/>
  <c r="C26" i="2"/>
  <c r="F12" i="1"/>
  <c r="F17" i="1" s="1"/>
  <c r="C12" i="1"/>
  <c r="C17" i="1" s="1"/>
  <c r="D4" i="5"/>
  <c r="D24" i="3" l="1"/>
  <c r="J22" i="7"/>
  <c r="C24" i="2"/>
  <c r="F24" i="3"/>
  <c r="F6" i="7"/>
  <c r="E22" i="7"/>
  <c r="C7" i="3"/>
  <c r="G24" i="3"/>
  <c r="E24" i="3"/>
  <c r="D6" i="7"/>
  <c r="H22" i="7"/>
  <c r="K22" i="7"/>
  <c r="I22" i="7"/>
  <c r="E6" i="7"/>
  <c r="I6" i="7"/>
  <c r="H6" i="7"/>
  <c r="K6" i="7"/>
  <c r="G6" i="7"/>
  <c r="J6" i="7"/>
  <c r="G22" i="7"/>
  <c r="F22" i="7"/>
  <c r="C13" i="3"/>
  <c r="E12" i="1"/>
  <c r="E17" i="1" s="1"/>
  <c r="B12" i="1"/>
  <c r="B17" i="1" s="1"/>
  <c r="C4" i="5" l="1"/>
  <c r="C21" i="5" s="1"/>
  <c r="D8" i="6" l="1"/>
  <c r="E8" i="6"/>
  <c r="G8" i="6"/>
  <c r="H8" i="6"/>
  <c r="D5" i="6"/>
  <c r="E5" i="6"/>
  <c r="E18" i="6" s="1"/>
  <c r="G5" i="6"/>
  <c r="H5" i="6"/>
  <c r="F5" i="6" l="1"/>
  <c r="F8" i="6"/>
  <c r="H18" i="6"/>
  <c r="D18" i="6"/>
  <c r="G18" i="6"/>
  <c r="F6" i="3"/>
  <c r="G6" i="3"/>
  <c r="D6" i="3"/>
  <c r="E5" i="2"/>
  <c r="E38" i="2" s="1"/>
  <c r="D5" i="2"/>
  <c r="D38" i="2" s="1"/>
  <c r="F18" i="6" l="1"/>
  <c r="C38" i="2"/>
  <c r="C5" i="2"/>
  <c r="L7" i="1"/>
  <c r="L8" i="1"/>
  <c r="L9" i="1"/>
  <c r="L11" i="1"/>
  <c r="L16" i="1"/>
  <c r="L6" i="1"/>
  <c r="I6" i="1"/>
  <c r="E6" i="1"/>
  <c r="K22" i="3"/>
  <c r="K13" i="3"/>
  <c r="I13" i="3"/>
  <c r="I24" i="3" s="1"/>
  <c r="E7" i="5"/>
  <c r="E8" i="5"/>
  <c r="E11" i="5"/>
  <c r="E13" i="5"/>
  <c r="E6" i="5"/>
  <c r="C8" i="6" l="1"/>
  <c r="C5" i="6"/>
  <c r="K24" i="3"/>
  <c r="K6" i="3"/>
  <c r="I6" i="3"/>
  <c r="L12" i="1"/>
  <c r="L17" i="1" s="1"/>
  <c r="H13" i="3"/>
  <c r="J13" i="3"/>
  <c r="C18" i="6" l="1"/>
  <c r="I18" i="6" s="1"/>
  <c r="J24" i="3"/>
  <c r="J6" i="3"/>
  <c r="H24" i="3"/>
  <c r="H6" i="3"/>
  <c r="I7" i="1"/>
  <c r="E11" i="4" l="1"/>
  <c r="E15" i="4" s="1"/>
  <c r="B11" i="4" l="1"/>
  <c r="E18" i="5"/>
  <c r="D16" i="5"/>
  <c r="D21" i="5" s="1"/>
  <c r="I8" i="1"/>
  <c r="I9" i="1"/>
  <c r="E16" i="5" l="1"/>
  <c r="I12" i="1"/>
  <c r="I17" i="1" s="1"/>
  <c r="I8" i="6" l="1"/>
  <c r="I7" i="6"/>
  <c r="C15" i="4"/>
  <c r="B15" i="4"/>
  <c r="F11" i="4"/>
  <c r="F15" i="4" s="1"/>
  <c r="I6" i="6" l="1"/>
  <c r="E4" i="5"/>
  <c r="E15" i="5"/>
  <c r="E21" i="5"/>
  <c r="I5" i="6" l="1"/>
  <c r="E6" i="3" l="1"/>
  <c r="C6" i="3" s="1"/>
  <c r="C24" i="3" s="1"/>
  <c r="C20" i="7"/>
  <c r="C21" i="7"/>
  <c r="C13" i="7"/>
  <c r="C12" i="7"/>
  <c r="C15" i="7"/>
  <c r="C14" i="7"/>
  <c r="C19" i="7"/>
  <c r="C18" i="7"/>
  <c r="C17" i="7"/>
  <c r="C11" i="7"/>
  <c r="C8" i="7"/>
  <c r="C6" i="7"/>
  <c r="C9" i="7"/>
  <c r="C10" i="7"/>
  <c r="C7" i="7"/>
  <c r="D22" i="7"/>
  <c r="C22" i="7" s="1"/>
</calcChain>
</file>

<file path=xl/sharedStrings.xml><?xml version="1.0" encoding="utf-8"?>
<sst xmlns="http://schemas.openxmlformats.org/spreadsheetml/2006/main" count="327" uniqueCount="172">
  <si>
    <t>收          入</t>
  </si>
  <si>
    <t>支          出</t>
  </si>
  <si>
    <t>项        目</t>
  </si>
  <si>
    <t>合计</t>
  </si>
  <si>
    <t>省本级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</si>
  <si>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</si>
  <si>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</si>
  <si>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</si>
  <si>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</si>
  <si>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</si>
  <si>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</si>
  <si>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</si>
  <si>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</si>
  <si>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收入合计</t>
  </si>
  <si>
    <t>支出合计</t>
  </si>
  <si>
    <t>国有资本经营预算转移支付收入</t>
  </si>
  <si>
    <t>国有资本经营预算转移支付支出</t>
  </si>
  <si>
    <t>上年结转</t>
  </si>
  <si>
    <t>国有资本经营预算调出资金</t>
  </si>
  <si>
    <t>结转下年</t>
  </si>
  <si>
    <t>收入总计</t>
  </si>
  <si>
    <t>支出总计</t>
  </si>
  <si>
    <t>单位：万元</t>
    <phoneticPr fontId="2" type="noConversion"/>
  </si>
  <si>
    <t>单位：万元</t>
    <phoneticPr fontId="8" type="noConversion"/>
  </si>
  <si>
    <t>科目编码</t>
  </si>
  <si>
    <t>科目名称／企业</t>
  </si>
  <si>
    <t>小计</t>
  </si>
  <si>
    <t>103060105</t>
  </si>
  <si>
    <t>电力企业利润收入</t>
  </si>
  <si>
    <t>103060108</t>
  </si>
  <si>
    <t>有色冶金采掘企业利润收入</t>
  </si>
  <si>
    <t>103060113</t>
  </si>
  <si>
    <t>运输企业利润收入</t>
  </si>
  <si>
    <t>103060116</t>
  </si>
  <si>
    <t>投资服务企业利润收入</t>
  </si>
  <si>
    <t>103060118</t>
  </si>
  <si>
    <t>贸易企业利润收入</t>
  </si>
  <si>
    <t>103060119</t>
  </si>
  <si>
    <t>建筑施工企业利润收入</t>
  </si>
  <si>
    <t>103060120</t>
  </si>
  <si>
    <t>房地产企业利润收入</t>
  </si>
  <si>
    <t>103060125</t>
  </si>
  <si>
    <t>农林牧渔企业利润收入</t>
  </si>
  <si>
    <t>103060131</t>
  </si>
  <si>
    <t>教育文化广播企业利润收入</t>
  </si>
  <si>
    <t>103060134</t>
  </si>
  <si>
    <t>金融企业利润收入</t>
  </si>
  <si>
    <t>103060198</t>
  </si>
  <si>
    <t>其他国有资本经营预算企业利润收入</t>
  </si>
  <si>
    <t>103060202</t>
  </si>
  <si>
    <t>国有控股公司股利、股息收入</t>
  </si>
  <si>
    <t>103060203</t>
  </si>
  <si>
    <t>国有参股公司股利、股息收入</t>
  </si>
  <si>
    <t>103060304</t>
  </si>
  <si>
    <t>国有股权、股份转让收入</t>
  </si>
  <si>
    <t>五、其他国有资本经营预算收入</t>
  </si>
  <si>
    <t>单位：万元</t>
    <phoneticPr fontId="8" type="noConversion"/>
  </si>
  <si>
    <t>科目名称</t>
  </si>
  <si>
    <t>预算数为执行数的%</t>
  </si>
  <si>
    <t>资本性支出</t>
  </si>
  <si>
    <t xml:space="preserve">费用性支出 </t>
  </si>
  <si>
    <t>其他支出</t>
  </si>
  <si>
    <t>223</t>
  </si>
  <si>
    <t xml:space="preserve">国有资本经营预算支出 </t>
  </si>
  <si>
    <t>2230102</t>
  </si>
  <si>
    <t>“三供一业”移交补助支出</t>
  </si>
  <si>
    <t>2230107</t>
  </si>
  <si>
    <t>国有企业改革成本支出</t>
  </si>
  <si>
    <t>2230199</t>
  </si>
  <si>
    <t>其他解决历史遗留问题及改革成本支出</t>
  </si>
  <si>
    <t>2230201</t>
  </si>
  <si>
    <t>国有经济结构调整支出</t>
  </si>
  <si>
    <t>2230202</t>
  </si>
  <si>
    <t>公益性设施投资支出</t>
  </si>
  <si>
    <t>2230204</t>
  </si>
  <si>
    <t>生态环境保护支出</t>
  </si>
  <si>
    <t>2230299</t>
  </si>
  <si>
    <t>其他国有企业资本金注入</t>
  </si>
  <si>
    <t>2239901</t>
  </si>
  <si>
    <t>其他国有资本经营预算支出</t>
  </si>
  <si>
    <t>五、其他国有资本经营预算支出</t>
    <phoneticPr fontId="8" type="noConversion"/>
  </si>
  <si>
    <t>单位：万元</t>
  </si>
  <si>
    <t xml:space="preserve">    电力企业利润收入</t>
    <phoneticPr fontId="8" type="noConversion"/>
  </si>
  <si>
    <t>二、股利、股息收入</t>
    <phoneticPr fontId="8" type="noConversion"/>
  </si>
  <si>
    <t>单位:万元</t>
    <phoneticPr fontId="8" type="noConversion"/>
  </si>
  <si>
    <t>合    计</t>
    <phoneticPr fontId="8" type="noConversion"/>
  </si>
  <si>
    <t xml:space="preserve">    国有控股公司股利、股息收入</t>
    <phoneticPr fontId="8" type="noConversion"/>
  </si>
  <si>
    <t>一、解决历史遗留问题及改革成本支出</t>
    <phoneticPr fontId="8" type="noConversion"/>
  </si>
  <si>
    <t xml:space="preserve">   国有企业改革成本支出</t>
    <phoneticPr fontId="8" type="noConversion"/>
  </si>
  <si>
    <t>二、国有企业资本金注入</t>
    <phoneticPr fontId="8" type="noConversion"/>
  </si>
  <si>
    <t xml:space="preserve">    国有经济结构调整支出</t>
    <phoneticPr fontId="8" type="noConversion"/>
  </si>
  <si>
    <t>三、国有企业政策性补贴</t>
    <phoneticPr fontId="8" type="noConversion"/>
  </si>
  <si>
    <t>103060107</t>
  </si>
  <si>
    <t>煤炭企业利润收入</t>
    <phoneticPr fontId="8" type="noConversion"/>
  </si>
  <si>
    <t>其他国有资本经营预算企业清算收入</t>
    <phoneticPr fontId="8" type="noConversion"/>
  </si>
  <si>
    <t>国有独资企业清算收入</t>
    <phoneticPr fontId="8" type="noConversion"/>
  </si>
  <si>
    <t>103060124</t>
  </si>
  <si>
    <t>医药企业利润收入</t>
    <phoneticPr fontId="8" type="noConversion"/>
  </si>
  <si>
    <t>地质勘查企业利润收入</t>
    <phoneticPr fontId="8" type="noConversion"/>
  </si>
  <si>
    <t>其他国有资本经营预算企业产权转让收入</t>
    <phoneticPr fontId="8" type="noConversion"/>
  </si>
  <si>
    <t>103060104</t>
  </si>
  <si>
    <t>石油石化企业利润收入</t>
    <phoneticPr fontId="8" type="noConversion"/>
  </si>
  <si>
    <t>2230203</t>
  </si>
  <si>
    <t>103060132</t>
  </si>
  <si>
    <t>科学研究企业利润收入</t>
    <phoneticPr fontId="8" type="noConversion"/>
  </si>
  <si>
    <t>地市级
及以下</t>
    <phoneticPr fontId="2" type="noConversion"/>
  </si>
  <si>
    <t>国有资本经营预算上解收入</t>
  </si>
  <si>
    <t>国有资本经营预算上解支出</t>
  </si>
  <si>
    <t>103060204</t>
  </si>
  <si>
    <t>其他国有资本经营预算企业股利、股息收入</t>
    <phoneticPr fontId="8" type="noConversion"/>
  </si>
  <si>
    <t>金融企业股利、股息收入（国资预算）</t>
    <phoneticPr fontId="8" type="noConversion"/>
  </si>
  <si>
    <t>科目名称</t>
    <phoneticPr fontId="8" type="noConversion"/>
  </si>
  <si>
    <t xml:space="preserve">费用性
支出 </t>
    <phoneticPr fontId="8" type="noConversion"/>
  </si>
  <si>
    <t>资本性
支出</t>
    <phoneticPr fontId="8" type="noConversion"/>
  </si>
  <si>
    <t xml:space="preserve">    国有参股公司股利、股息收入</t>
    <phoneticPr fontId="8" type="noConversion"/>
  </si>
  <si>
    <t>地市级
及以下</t>
    <phoneticPr fontId="2" type="noConversion"/>
  </si>
  <si>
    <t>五、其他国有资本经营预算收入</t>
    <phoneticPr fontId="2" type="noConversion"/>
  </si>
  <si>
    <t>地市级及以下</t>
    <phoneticPr fontId="8" type="noConversion"/>
  </si>
  <si>
    <t>解决历史遗留问题及改革成本支出</t>
    <phoneticPr fontId="8" type="noConversion"/>
  </si>
  <si>
    <t>国有企业办职教幼教支出</t>
    <phoneticPr fontId="8" type="noConversion"/>
  </si>
  <si>
    <t>国有企业退休人员社会化管理支出</t>
    <phoneticPr fontId="8" type="noConversion"/>
  </si>
  <si>
    <t>国有企业资本金注入</t>
    <phoneticPr fontId="8" type="noConversion"/>
  </si>
  <si>
    <t>前瞻性战略性产业发展支出</t>
    <phoneticPr fontId="8" type="noConversion"/>
  </si>
  <si>
    <t>国有企业政策性补贴</t>
    <phoneticPr fontId="8" type="noConversion"/>
  </si>
  <si>
    <t>其他国有资本经营预算支出</t>
    <phoneticPr fontId="8" type="noConversion"/>
  </si>
  <si>
    <t>地市级及以下</t>
    <phoneticPr fontId="8" type="noConversion"/>
  </si>
  <si>
    <t>地市级
及以下</t>
    <phoneticPr fontId="2" type="noConversion"/>
  </si>
  <si>
    <t>地市级
及以下</t>
    <phoneticPr fontId="8" type="noConversion"/>
  </si>
  <si>
    <t>地市级
及以下</t>
    <phoneticPr fontId="8" type="noConversion"/>
  </si>
  <si>
    <t>预算数为
执行数的%</t>
    <phoneticPr fontId="8" type="noConversion"/>
  </si>
  <si>
    <t>表一：2021年自治区国有资本经营预算执行情况与2022年自治区国有资本经营预算安排平衡表</t>
    <phoneticPr fontId="2" type="noConversion"/>
  </si>
  <si>
    <t>四、其他国有资本经营预算支出</t>
    <phoneticPr fontId="2" type="noConversion"/>
  </si>
  <si>
    <t>表二：2021年自治区地方国有资本经营预算收入执行情况表</t>
    <phoneticPr fontId="8" type="noConversion"/>
  </si>
  <si>
    <t>金融企业利润收入（国资预算）</t>
    <phoneticPr fontId="2" type="noConversion"/>
  </si>
  <si>
    <t>四、清算收入</t>
    <phoneticPr fontId="2" type="noConversion"/>
  </si>
  <si>
    <t>国有独资企业清算收入</t>
    <phoneticPr fontId="2" type="noConversion"/>
  </si>
  <si>
    <t>表三：2021年自治区地方国有资本经营预算支出执行情况表</t>
    <phoneticPr fontId="8" type="noConversion"/>
  </si>
  <si>
    <t>2021年执行数</t>
    <phoneticPr fontId="8" type="noConversion"/>
  </si>
  <si>
    <t>金融企业资本性支出</t>
    <phoneticPr fontId="2" type="noConversion"/>
  </si>
  <si>
    <t>表四：2022年自治区地方国有资本经营预算收入安排表</t>
    <phoneticPr fontId="8" type="noConversion"/>
  </si>
  <si>
    <t>103060109</t>
  </si>
  <si>
    <t>钢铁企业利润收入</t>
    <phoneticPr fontId="2" type="noConversion"/>
  </si>
  <si>
    <t>103060121</t>
  </si>
  <si>
    <t>建材企业利润收入</t>
    <phoneticPr fontId="2" type="noConversion"/>
  </si>
  <si>
    <t>表五：2022年自治区地方国有资本经营预算支出安排表</t>
    <phoneticPr fontId="8" type="noConversion"/>
  </si>
  <si>
    <t>表六：2021年自治区本级国有资本经营预算执行情况与2022年自治区本级
国有资本经营预算安排平衡表</t>
    <phoneticPr fontId="8" type="noConversion"/>
  </si>
  <si>
    <t>2022年预算数</t>
    <phoneticPr fontId="8" type="noConversion"/>
  </si>
  <si>
    <t>表七：2022年自治区本级国有资本经营预算收入安排表</t>
    <phoneticPr fontId="8" type="noConversion"/>
  </si>
  <si>
    <t>表八：2022年自治区本级国有资本经营预算支出安排表</t>
    <phoneticPr fontId="8" type="noConversion"/>
  </si>
  <si>
    <t>四、其他国有资本经营预算支出</t>
    <phoneticPr fontId="8" type="noConversion"/>
  </si>
  <si>
    <t xml:space="preserve">   其他国有资本经营预算支出</t>
    <phoneticPr fontId="8" type="noConversion"/>
  </si>
  <si>
    <t>2021执行数</t>
    <phoneticPr fontId="2" type="noConversion"/>
  </si>
  <si>
    <t>2022预算数</t>
    <phoneticPr fontId="2" type="noConversion"/>
  </si>
  <si>
    <t>2022年预算数</t>
    <phoneticPr fontId="2" type="noConversion"/>
  </si>
  <si>
    <t>其他国有资本预算企业清算收入</t>
    <phoneticPr fontId="2" type="noConversion"/>
  </si>
  <si>
    <t xml:space="preserve">    有色冶金采掘企业利润收入</t>
    <phoneticPr fontId="8" type="noConversion"/>
  </si>
  <si>
    <t xml:space="preserve">    投资服务企业利润收入</t>
    <phoneticPr fontId="8" type="noConversion"/>
  </si>
  <si>
    <t xml:space="preserve">    贸易企业利润收入</t>
    <phoneticPr fontId="8" type="noConversion"/>
  </si>
  <si>
    <t xml:space="preserve">    建筑施工企业利润收入</t>
    <phoneticPr fontId="8" type="noConversion"/>
  </si>
  <si>
    <t xml:space="preserve">    农林牧渔企业利润收入</t>
    <phoneticPr fontId="8" type="noConversion"/>
  </si>
  <si>
    <t xml:space="preserve">    地质勘查企业利润收入</t>
    <phoneticPr fontId="8" type="noConversion"/>
  </si>
  <si>
    <t xml:space="preserve">    教育文化广播企业利润收入</t>
    <phoneticPr fontId="8" type="noConversion"/>
  </si>
  <si>
    <t xml:space="preserve">    其他国有资本经营预算企业利润收入</t>
    <phoneticPr fontId="8" type="noConversion"/>
  </si>
  <si>
    <t xml:space="preserve">    煤炭企业利润收入</t>
    <phoneticPr fontId="8" type="noConversion"/>
  </si>
  <si>
    <t xml:space="preserve">    金融企业利润收入（国资预算）</t>
    <phoneticPr fontId="8" type="noConversion"/>
  </si>
  <si>
    <t xml:space="preserve">   “三供一业”移交补助支出</t>
    <phoneticPr fontId="8" type="noConversion"/>
  </si>
  <si>
    <t xml:space="preserve">    公益性设施投资支出</t>
    <phoneticPr fontId="8" type="noConversion"/>
  </si>
  <si>
    <t xml:space="preserve">    前瞻性战略性产业发展支出</t>
    <phoneticPr fontId="8" type="noConversion"/>
  </si>
  <si>
    <t xml:space="preserve">    支持科技进步支出</t>
    <phoneticPr fontId="8" type="noConversion"/>
  </si>
  <si>
    <t xml:space="preserve">    其他国有企业资本金注入</t>
    <phoneticPr fontId="8" type="noConversion"/>
  </si>
  <si>
    <t>三、其他国有资本经营预算收入</t>
    <phoneticPr fontId="8" type="noConversion"/>
  </si>
  <si>
    <t>五、其他国有资本经营预算收入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</si>
</sst>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0.00_);[Red]\(0.00\)"/>
    <numFmt numFmtId="177" formatCode="0.00_ "/>
    <numFmt numFmtId="178" formatCode="0_);[Red]\(0\)"/>
    <numFmt numFmtId="179" formatCode="_ * #,##0_ ;_ * \-#,##0_ ;_ * &quot;-&quot;??_ ;_ @_ "/>
    <numFmt numFmtId="180" formatCode="#,##0_);[Red]\(#,##0\)"/>
  </numFmts>
  <fonts count="24"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4"/>
      <name val="华文中宋"/>
      <family val="3"/>
      <charset val="134"/>
    </font>
    <font>
      <sz val="10"/>
      <name val="黑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4"/>
      <name val="华文中宋"/>
      <family val="3"/>
      <charset val="134"/>
    </font>
    <font>
      <sz val="1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0"/>
      <name val="方正小标宋_GBK"/>
      <family val="4"/>
      <charset val="134"/>
    </font>
    <font>
      <sz val="18"/>
      <name val="方正小标宋_GBK"/>
      <family val="4"/>
      <charset val="134"/>
    </font>
    <font>
      <sz val="22"/>
      <name val="方正小标宋_GBK"/>
      <family val="4"/>
      <charset val="134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0" fontId="16" fillId="0" borderId="0" xfId="0" applyFont="1"/>
    <xf numFmtId="0" fontId="10" fillId="0" borderId="13" xfId="0" applyFont="1" applyFill="1" applyBorder="1" applyAlignment="1">
      <alignment horizontal="right" vertical="center"/>
    </xf>
    <xf numFmtId="0" fontId="0" fillId="0" borderId="0" xfId="0" applyBorder="1"/>
    <xf numFmtId="0" fontId="1" fillId="2" borderId="8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9" fontId="18" fillId="0" borderId="1" xfId="1" applyNumberFormat="1" applyFont="1" applyBorder="1" applyAlignment="1">
      <alignment horizontal="right" vertical="center" wrapText="1"/>
    </xf>
    <xf numFmtId="179" fontId="19" fillId="0" borderId="1" xfId="1" applyNumberFormat="1" applyFont="1" applyBorder="1" applyAlignment="1">
      <alignment horizontal="right" vertical="center"/>
    </xf>
    <xf numFmtId="179" fontId="18" fillId="0" borderId="1" xfId="1" applyNumberFormat="1" applyFont="1" applyBorder="1" applyAlignment="1">
      <alignment horizontal="right" vertical="center"/>
    </xf>
    <xf numFmtId="179" fontId="18" fillId="0" borderId="1" xfId="1" applyNumberFormat="1" applyFont="1" applyFill="1" applyBorder="1" applyAlignment="1">
      <alignment horizontal="right" vertical="center"/>
    </xf>
    <xf numFmtId="179" fontId="18" fillId="0" borderId="11" xfId="1" applyNumberFormat="1" applyFont="1" applyFill="1" applyBorder="1" applyAlignment="1">
      <alignment horizontal="right" vertical="center"/>
    </xf>
    <xf numFmtId="179" fontId="18" fillId="0" borderId="1" xfId="1" applyNumberFormat="1" applyFont="1" applyFill="1" applyBorder="1" applyAlignment="1">
      <alignment horizontal="right" vertical="center" wrapText="1"/>
    </xf>
    <xf numFmtId="179" fontId="19" fillId="0" borderId="1" xfId="1" applyNumberFormat="1" applyFont="1" applyFill="1" applyBorder="1" applyAlignment="1">
      <alignment horizontal="right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 wrapText="1"/>
    </xf>
    <xf numFmtId="179" fontId="18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80" fontId="18" fillId="0" borderId="1" xfId="1" applyNumberFormat="1" applyFont="1" applyBorder="1" applyAlignment="1">
      <alignment horizontal="right" vertical="center" wrapText="1"/>
    </xf>
    <xf numFmtId="180" fontId="18" fillId="0" borderId="1" xfId="1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19" fillId="0" borderId="7" xfId="1" applyNumberFormat="1" applyFont="1" applyFill="1" applyBorder="1" applyAlignment="1">
      <alignment horizontal="right" vertical="center"/>
    </xf>
    <xf numFmtId="177" fontId="18" fillId="0" borderId="7" xfId="0" applyNumberFormat="1" applyFont="1" applyFill="1" applyBorder="1" applyAlignment="1">
      <alignment horizontal="center" vertical="center"/>
    </xf>
    <xf numFmtId="179" fontId="18" fillId="0" borderId="10" xfId="1" applyNumberFormat="1" applyFont="1" applyFill="1" applyBorder="1" applyAlignment="1">
      <alignment horizontal="right" vertical="center"/>
    </xf>
    <xf numFmtId="179" fontId="18" fillId="0" borderId="8" xfId="1" applyNumberFormat="1" applyFont="1" applyFill="1" applyBorder="1" applyAlignment="1">
      <alignment horizontal="right" vertical="center"/>
    </xf>
    <xf numFmtId="177" fontId="18" fillId="0" borderId="8" xfId="0" applyNumberFormat="1" applyFont="1" applyFill="1" applyBorder="1" applyAlignment="1">
      <alignment horizontal="center" vertical="center"/>
    </xf>
    <xf numFmtId="179" fontId="19" fillId="0" borderId="8" xfId="1" applyNumberFormat="1" applyFont="1" applyFill="1" applyBorder="1" applyAlignment="1">
      <alignment horizontal="right" vertical="center"/>
    </xf>
    <xf numFmtId="179" fontId="19" fillId="0" borderId="8" xfId="1" applyNumberFormat="1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20" fillId="0" borderId="0" xfId="0" applyFont="1"/>
    <xf numFmtId="0" fontId="22" fillId="0" borderId="0" xfId="0" applyFont="1"/>
    <xf numFmtId="0" fontId="0" fillId="0" borderId="0" xfId="0" applyFont="1"/>
    <xf numFmtId="0" fontId="23" fillId="0" borderId="1" xfId="0" applyFont="1" applyBorder="1" applyAlignment="1">
      <alignment horizontal="center" vertical="center" wrapText="1"/>
    </xf>
    <xf numFmtId="180" fontId="1" fillId="0" borderId="1" xfId="1" applyNumberFormat="1" applyFont="1" applyBorder="1" applyAlignment="1">
      <alignment horizontal="center" vertical="center" wrapText="1"/>
    </xf>
    <xf numFmtId="180" fontId="1" fillId="0" borderId="1" xfId="1" applyNumberFormat="1" applyFont="1" applyBorder="1" applyAlignment="1">
      <alignment horizontal="right" vertical="center" wrapText="1"/>
    </xf>
    <xf numFmtId="179" fontId="1" fillId="0" borderId="1" xfId="1" applyNumberFormat="1" applyFont="1" applyFill="1" applyBorder="1" applyAlignment="1">
      <alignment horizontal="right" vertical="center" wrapText="1"/>
    </xf>
    <xf numFmtId="180" fontId="1" fillId="0" borderId="1" xfId="0" applyNumberFormat="1" applyFont="1" applyBorder="1" applyAlignment="1">
      <alignment horizontal="left" vertical="center" wrapText="1"/>
    </xf>
    <xf numFmtId="180" fontId="1" fillId="0" borderId="1" xfId="1" applyNumberFormat="1" applyFont="1" applyFill="1" applyBorder="1" applyAlignment="1">
      <alignment horizontal="right" vertical="center" wrapText="1"/>
    </xf>
    <xf numFmtId="179" fontId="1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180" fontId="10" fillId="0" borderId="1" xfId="1" applyNumberFormat="1" applyFont="1" applyBorder="1" applyAlignment="1">
      <alignment horizontal="right" vertical="center" wrapText="1"/>
    </xf>
    <xf numFmtId="180" fontId="1" fillId="0" borderId="1" xfId="0" applyNumberFormat="1" applyFont="1" applyBorder="1" applyAlignment="1">
      <alignment horizontal="center" vertical="center" wrapText="1"/>
    </xf>
    <xf numFmtId="180" fontId="10" fillId="0" borderId="1" xfId="1" applyNumberFormat="1" applyFont="1" applyFill="1" applyBorder="1" applyAlignment="1">
      <alignment horizontal="right" vertical="center" wrapText="1"/>
    </xf>
    <xf numFmtId="180" fontId="10" fillId="0" borderId="1" xfId="0" applyNumberFormat="1" applyFont="1" applyBorder="1" applyAlignment="1">
      <alignment horizontal="center" vertical="center" wrapText="1"/>
    </xf>
    <xf numFmtId="180" fontId="1" fillId="0" borderId="12" xfId="1" applyNumberFormat="1" applyFont="1" applyFill="1" applyBorder="1" applyAlignment="1">
      <alignment horizontal="right" vertical="center" wrapText="1"/>
    </xf>
    <xf numFmtId="180" fontId="1" fillId="0" borderId="0" xfId="1" applyNumberFormat="1" applyFont="1" applyBorder="1" applyAlignment="1">
      <alignment horizontal="center" vertical="center" wrapText="1"/>
    </xf>
    <xf numFmtId="180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179" fontId="23" fillId="0" borderId="1" xfId="1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2"/>
    </xf>
    <xf numFmtId="179" fontId="11" fillId="0" borderId="1" xfId="1" applyNumberFormat="1" applyFont="1" applyBorder="1" applyAlignment="1">
      <alignment horizontal="right" vertical="center" wrapText="1"/>
    </xf>
    <xf numFmtId="179" fontId="1" fillId="0" borderId="1" xfId="1" applyNumberFormat="1" applyFont="1" applyFill="1" applyBorder="1" applyAlignment="1">
      <alignment horizontal="right" vertical="center"/>
    </xf>
    <xf numFmtId="179" fontId="1" fillId="0" borderId="14" xfId="1" applyNumberFormat="1" applyFont="1" applyFill="1" applyBorder="1" applyAlignment="1">
      <alignment horizontal="right" vertical="center"/>
    </xf>
    <xf numFmtId="179" fontId="1" fillId="0" borderId="11" xfId="1" applyNumberFormat="1" applyFont="1" applyFill="1" applyBorder="1" applyAlignment="1">
      <alignment horizontal="right" vertical="center"/>
    </xf>
    <xf numFmtId="179" fontId="10" fillId="0" borderId="11" xfId="1" applyNumberFormat="1" applyFont="1" applyFill="1" applyBorder="1" applyAlignment="1">
      <alignment horizontal="right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 indent="2"/>
    </xf>
    <xf numFmtId="179" fontId="11" fillId="0" borderId="7" xfId="1" applyNumberFormat="1" applyFont="1" applyBorder="1" applyAlignment="1">
      <alignment horizontal="righ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2"/>
    </xf>
    <xf numFmtId="179" fontId="11" fillId="0" borderId="8" xfId="1" applyNumberFormat="1" applyFont="1" applyBorder="1" applyAlignment="1">
      <alignment horizontal="righ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179" fontId="23" fillId="0" borderId="7" xfId="1" applyNumberFormat="1" applyFont="1" applyBorder="1" applyAlignment="1">
      <alignment horizontal="right" vertical="center" wrapText="1"/>
    </xf>
    <xf numFmtId="179" fontId="10" fillId="0" borderId="1" xfId="1" applyNumberFormat="1" applyFont="1" applyFill="1" applyBorder="1" applyAlignment="1">
      <alignment horizontal="right" vertical="center"/>
    </xf>
    <xf numFmtId="179" fontId="10" fillId="0" borderId="14" xfId="1" applyNumberFormat="1" applyFont="1" applyFill="1" applyBorder="1" applyAlignment="1">
      <alignment horizontal="right" vertical="center"/>
    </xf>
    <xf numFmtId="179" fontId="23" fillId="0" borderId="6" xfId="1" applyNumberFormat="1" applyFont="1" applyBorder="1" applyAlignment="1">
      <alignment horizontal="right" vertical="center" wrapText="1"/>
    </xf>
    <xf numFmtId="179" fontId="1" fillId="0" borderId="15" xfId="1" applyNumberFormat="1" applyFont="1" applyFill="1" applyBorder="1" applyAlignment="1">
      <alignment horizontal="right" vertical="center"/>
    </xf>
    <xf numFmtId="179" fontId="1" fillId="0" borderId="6" xfId="1" applyNumberFormat="1" applyFont="1" applyFill="1" applyBorder="1" applyAlignment="1">
      <alignment horizontal="right" vertical="center"/>
    </xf>
    <xf numFmtId="179" fontId="1" fillId="0" borderId="5" xfId="1" applyNumberFormat="1" applyFont="1" applyFill="1" applyBorder="1" applyAlignment="1">
      <alignment horizontal="right" vertical="center"/>
    </xf>
    <xf numFmtId="179" fontId="1" fillId="0" borderId="16" xfId="1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1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8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C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showGridLines="0" showZeros="0" topLeftCell="A4" workbookViewId="0">
      <selection activeCell="M10" sqref="M10"/>
    </sheetView>
  </sheetViews>
  <sheetFormatPr defaultRowHeight="12.75"/>
  <cols>
    <col min="1" max="1" width="16.28515625" customWidth="1"/>
    <col min="2" max="2" width="10.140625" style="33" customWidth="1"/>
    <col min="3" max="3" width="9.5703125" style="33" customWidth="1"/>
    <col min="4" max="5" width="9.85546875" style="33" customWidth="1"/>
    <col min="6" max="6" width="9.42578125" style="33" customWidth="1"/>
    <col min="7" max="7" width="10.28515625" style="33" customWidth="1"/>
    <col min="8" max="8" width="18.85546875" style="33" customWidth="1"/>
    <col min="9" max="9" width="10.140625" style="33" customWidth="1"/>
    <col min="10" max="10" width="8.7109375" style="33" customWidth="1"/>
    <col min="11" max="12" width="10.140625" style="33" customWidth="1"/>
    <col min="13" max="13" width="8.7109375" style="33" customWidth="1"/>
    <col min="14" max="14" width="10.140625" style="33" customWidth="1"/>
  </cols>
  <sheetData>
    <row r="1" spans="1:14" s="67" customFormat="1" ht="28.5" customHeight="1">
      <c r="A1" s="112" t="s">
        <v>130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ht="14.25" customHeight="1">
      <c r="A2" s="1"/>
      <c r="B2" s="1"/>
      <c r="C2" s="1"/>
      <c r="D2" s="1"/>
      <c r="E2" s="1"/>
      <c r="F2" s="1"/>
      <c r="G2" s="1"/>
      <c r="H2" s="1"/>
      <c r="M2" s="111" t="s">
        <v>22</v>
      </c>
      <c r="N2" s="111"/>
    </row>
    <row r="3" spans="1:14" s="68" customFormat="1" ht="24.95" customHeight="1">
      <c r="A3" s="113" t="s">
        <v>0</v>
      </c>
      <c r="B3" s="113"/>
      <c r="C3" s="113"/>
      <c r="D3" s="113"/>
      <c r="E3" s="113"/>
      <c r="F3" s="113"/>
      <c r="G3" s="113"/>
      <c r="H3" s="113" t="s">
        <v>1</v>
      </c>
      <c r="I3" s="113"/>
      <c r="J3" s="113"/>
      <c r="K3" s="113"/>
      <c r="L3" s="113"/>
      <c r="M3" s="113"/>
      <c r="N3" s="113"/>
    </row>
    <row r="4" spans="1:14" s="68" customFormat="1" ht="24.95" customHeight="1">
      <c r="A4" s="113" t="s">
        <v>2</v>
      </c>
      <c r="B4" s="114" t="s">
        <v>151</v>
      </c>
      <c r="C4" s="115"/>
      <c r="D4" s="116"/>
      <c r="E4" s="113" t="s">
        <v>152</v>
      </c>
      <c r="F4" s="113"/>
      <c r="G4" s="113"/>
      <c r="H4" s="113" t="s">
        <v>2</v>
      </c>
      <c r="I4" s="113" t="s">
        <v>151</v>
      </c>
      <c r="J4" s="113"/>
      <c r="K4" s="113"/>
      <c r="L4" s="113" t="s">
        <v>152</v>
      </c>
      <c r="M4" s="113"/>
      <c r="N4" s="113"/>
    </row>
    <row r="5" spans="1:14" s="68" customFormat="1" ht="38.25" customHeight="1">
      <c r="A5" s="113"/>
      <c r="B5" s="69" t="s">
        <v>3</v>
      </c>
      <c r="C5" s="69" t="s">
        <v>4</v>
      </c>
      <c r="D5" s="69" t="s">
        <v>126</v>
      </c>
      <c r="E5" s="69" t="s">
        <v>3</v>
      </c>
      <c r="F5" s="69" t="s">
        <v>4</v>
      </c>
      <c r="G5" s="69" t="s">
        <v>105</v>
      </c>
      <c r="H5" s="113"/>
      <c r="I5" s="69" t="s">
        <v>3</v>
      </c>
      <c r="J5" s="69" t="s">
        <v>4</v>
      </c>
      <c r="K5" s="69" t="s">
        <v>115</v>
      </c>
      <c r="L5" s="69" t="s">
        <v>3</v>
      </c>
      <c r="M5" s="69" t="s">
        <v>4</v>
      </c>
      <c r="N5" s="69" t="s">
        <v>115</v>
      </c>
    </row>
    <row r="6" spans="1:14" s="68" customFormat="1" ht="35.1" customHeight="1">
      <c r="A6" s="76" t="s">
        <v>5</v>
      </c>
      <c r="B6" s="70">
        <f>C6+D6</f>
        <v>108962</v>
      </c>
      <c r="C6" s="71">
        <v>41333</v>
      </c>
      <c r="D6" s="71">
        <v>67629</v>
      </c>
      <c r="E6" s="71">
        <f>F6+G6</f>
        <v>99531</v>
      </c>
      <c r="F6" s="72">
        <v>55621</v>
      </c>
      <c r="G6" s="71">
        <v>43910</v>
      </c>
      <c r="H6" s="73" t="s">
        <v>6</v>
      </c>
      <c r="I6" s="70">
        <f>J6+K6</f>
        <v>6485</v>
      </c>
      <c r="J6" s="71">
        <v>2168</v>
      </c>
      <c r="K6" s="71">
        <v>4317</v>
      </c>
      <c r="L6" s="70">
        <f>M6+N6</f>
        <v>25780</v>
      </c>
      <c r="M6" s="74">
        <v>5000</v>
      </c>
      <c r="N6" s="71">
        <v>20780</v>
      </c>
    </row>
    <row r="7" spans="1:14" s="68" customFormat="1" ht="35.1" customHeight="1">
      <c r="A7" s="76" t="s">
        <v>7</v>
      </c>
      <c r="B7" s="70">
        <f t="shared" ref="B7:B16" si="0">C7+D7</f>
        <v>5683</v>
      </c>
      <c r="C7" s="71">
        <v>2256</v>
      </c>
      <c r="D7" s="71">
        <v>3427</v>
      </c>
      <c r="E7" s="71">
        <f t="shared" ref="E7:E16" si="1">F7+G7</f>
        <v>6755</v>
      </c>
      <c r="F7" s="75">
        <v>2329</v>
      </c>
      <c r="G7" s="71">
        <v>4426</v>
      </c>
      <c r="H7" s="73" t="s">
        <v>8</v>
      </c>
      <c r="I7" s="70">
        <f t="shared" ref="I7:I9" si="2">J7+K7</f>
        <v>73082</v>
      </c>
      <c r="J7" s="71">
        <v>11762</v>
      </c>
      <c r="K7" s="71">
        <v>61320</v>
      </c>
      <c r="L7" s="70">
        <f t="shared" ref="L7:L16" si="3">M7+N7</f>
        <v>86166</v>
      </c>
      <c r="M7" s="71">
        <v>45853</v>
      </c>
      <c r="N7" s="71">
        <v>40313</v>
      </c>
    </row>
    <row r="8" spans="1:14" s="68" customFormat="1" ht="35.1" customHeight="1">
      <c r="A8" s="76" t="s">
        <v>9</v>
      </c>
      <c r="B8" s="70">
        <f t="shared" si="0"/>
        <v>3134</v>
      </c>
      <c r="C8" s="71"/>
      <c r="D8" s="71">
        <v>3134</v>
      </c>
      <c r="E8" s="71">
        <f t="shared" si="1"/>
        <v>0</v>
      </c>
      <c r="F8" s="71"/>
      <c r="G8" s="71"/>
      <c r="H8" s="73" t="s">
        <v>10</v>
      </c>
      <c r="I8" s="70">
        <f t="shared" si="2"/>
        <v>15646</v>
      </c>
      <c r="J8" s="71"/>
      <c r="K8" s="71">
        <v>15646</v>
      </c>
      <c r="L8" s="70">
        <f t="shared" si="3"/>
        <v>5987</v>
      </c>
      <c r="M8" s="71"/>
      <c r="N8" s="71">
        <v>5987</v>
      </c>
    </row>
    <row r="9" spans="1:14" s="68" customFormat="1" ht="35.1" customHeight="1">
      <c r="A9" s="76" t="s">
        <v>11</v>
      </c>
      <c r="B9" s="70">
        <f t="shared" si="0"/>
        <v>1860</v>
      </c>
      <c r="C9" s="71"/>
      <c r="D9" s="71">
        <v>1860</v>
      </c>
      <c r="E9" s="71">
        <f t="shared" si="1"/>
        <v>0</v>
      </c>
      <c r="F9" s="71"/>
      <c r="G9" s="71"/>
      <c r="H9" s="73" t="s">
        <v>131</v>
      </c>
      <c r="I9" s="70">
        <f t="shared" si="2"/>
        <v>2864</v>
      </c>
      <c r="J9" s="71"/>
      <c r="K9" s="71">
        <v>2864</v>
      </c>
      <c r="L9" s="70">
        <f t="shared" si="3"/>
        <v>12047</v>
      </c>
      <c r="M9" s="71">
        <v>6111</v>
      </c>
      <c r="N9" s="71">
        <v>5936</v>
      </c>
    </row>
    <row r="10" spans="1:14" s="68" customFormat="1" ht="35.1" customHeight="1">
      <c r="A10" s="76" t="s">
        <v>116</v>
      </c>
      <c r="B10" s="70">
        <f t="shared" si="0"/>
        <v>14542</v>
      </c>
      <c r="C10" s="74"/>
      <c r="D10" s="74">
        <v>14542</v>
      </c>
      <c r="E10" s="71">
        <f t="shared" si="1"/>
        <v>14400</v>
      </c>
      <c r="F10" s="74">
        <v>0</v>
      </c>
      <c r="G10" s="74">
        <v>14400</v>
      </c>
      <c r="H10" s="73"/>
      <c r="I10" s="70"/>
      <c r="J10" s="74"/>
      <c r="K10" s="74"/>
      <c r="L10" s="70"/>
      <c r="M10" s="74"/>
      <c r="N10" s="74"/>
    </row>
    <row r="11" spans="1:14" s="68" customFormat="1" ht="35.1" customHeight="1">
      <c r="A11" s="76"/>
      <c r="B11" s="70">
        <f t="shared" si="0"/>
        <v>0</v>
      </c>
      <c r="C11" s="74"/>
      <c r="D11" s="74"/>
      <c r="E11" s="77">
        <f t="shared" si="1"/>
        <v>0</v>
      </c>
      <c r="F11" s="74"/>
      <c r="G11" s="74"/>
      <c r="H11" s="78"/>
      <c r="I11" s="70"/>
      <c r="J11" s="74"/>
      <c r="K11" s="74"/>
      <c r="L11" s="70">
        <f t="shared" si="3"/>
        <v>0</v>
      </c>
      <c r="M11" s="74"/>
      <c r="N11" s="74"/>
    </row>
    <row r="12" spans="1:14" s="68" customFormat="1" ht="35.1" customHeight="1">
      <c r="A12" s="84" t="s">
        <v>13</v>
      </c>
      <c r="B12" s="77">
        <f t="shared" si="0"/>
        <v>134181</v>
      </c>
      <c r="C12" s="79">
        <f>C6+C7+C8+C9+C10</f>
        <v>43589</v>
      </c>
      <c r="D12" s="79">
        <f>D6+D7+D8+D9+D10</f>
        <v>90592</v>
      </c>
      <c r="E12" s="77">
        <f t="shared" si="1"/>
        <v>120686</v>
      </c>
      <c r="F12" s="79">
        <f>F6+F7+F8+F9+F10</f>
        <v>57950</v>
      </c>
      <c r="G12" s="79">
        <f>G6+G7+G8+G9+G10</f>
        <v>62736</v>
      </c>
      <c r="H12" s="80" t="s">
        <v>14</v>
      </c>
      <c r="I12" s="77">
        <f>SUM(I6:I11)</f>
        <v>98077</v>
      </c>
      <c r="J12" s="77">
        <f t="shared" ref="J12:N12" si="4">SUM(J6:J11)</f>
        <v>13930</v>
      </c>
      <c r="K12" s="77">
        <f t="shared" si="4"/>
        <v>84147</v>
      </c>
      <c r="L12" s="77">
        <f t="shared" si="4"/>
        <v>129980</v>
      </c>
      <c r="M12" s="77">
        <f t="shared" si="4"/>
        <v>56964</v>
      </c>
      <c r="N12" s="77">
        <f t="shared" si="4"/>
        <v>73016</v>
      </c>
    </row>
    <row r="13" spans="1:14" s="68" customFormat="1" ht="35.1" customHeight="1">
      <c r="A13" s="76" t="s">
        <v>15</v>
      </c>
      <c r="B13" s="70">
        <f>C13</f>
        <v>9854</v>
      </c>
      <c r="C13" s="71">
        <v>9854</v>
      </c>
      <c r="D13" s="71">
        <v>11686</v>
      </c>
      <c r="E13" s="71">
        <f>F13</f>
        <v>7040</v>
      </c>
      <c r="F13" s="71">
        <v>7040</v>
      </c>
      <c r="G13" s="81">
        <v>7040</v>
      </c>
      <c r="H13" s="73" t="s">
        <v>16</v>
      </c>
      <c r="I13" s="70"/>
      <c r="J13" s="71">
        <v>11686</v>
      </c>
      <c r="K13" s="71"/>
      <c r="L13" s="71"/>
      <c r="M13" s="71">
        <v>7040</v>
      </c>
      <c r="N13" s="70"/>
    </row>
    <row r="14" spans="1:14" s="68" customFormat="1" ht="35.1" customHeight="1">
      <c r="A14" s="76" t="s">
        <v>106</v>
      </c>
      <c r="B14" s="70"/>
      <c r="C14" s="71"/>
      <c r="D14" s="82"/>
      <c r="E14" s="71"/>
      <c r="F14" s="71"/>
      <c r="G14" s="74"/>
      <c r="H14" s="73" t="s">
        <v>107</v>
      </c>
      <c r="I14" s="70"/>
      <c r="J14" s="71"/>
      <c r="K14" s="71"/>
      <c r="L14" s="71">
        <f t="shared" si="3"/>
        <v>0</v>
      </c>
      <c r="M14" s="71"/>
      <c r="N14" s="71"/>
    </row>
    <row r="15" spans="1:14" s="68" customFormat="1" ht="35.1" customHeight="1">
      <c r="A15" s="76" t="s">
        <v>17</v>
      </c>
      <c r="B15" s="70">
        <f t="shared" si="0"/>
        <v>44131</v>
      </c>
      <c r="C15" s="71">
        <v>1649</v>
      </c>
      <c r="D15" s="71">
        <v>42482</v>
      </c>
      <c r="E15" s="71">
        <f t="shared" si="1"/>
        <v>39435</v>
      </c>
      <c r="F15" s="71">
        <v>16399</v>
      </c>
      <c r="G15" s="74">
        <v>23036</v>
      </c>
      <c r="H15" s="73" t="s">
        <v>18</v>
      </c>
      <c r="I15" s="70">
        <f>J15+K15</f>
        <v>50654</v>
      </c>
      <c r="J15" s="71">
        <v>13077</v>
      </c>
      <c r="K15" s="71">
        <v>37577</v>
      </c>
      <c r="L15" s="71">
        <f t="shared" si="3"/>
        <v>37181</v>
      </c>
      <c r="M15" s="71">
        <v>17385</v>
      </c>
      <c r="N15" s="71">
        <v>19796</v>
      </c>
    </row>
    <row r="16" spans="1:14" s="68" customFormat="1" ht="35.1" customHeight="1">
      <c r="A16" s="76"/>
      <c r="B16" s="70">
        <f t="shared" si="0"/>
        <v>0</v>
      </c>
      <c r="C16" s="74"/>
      <c r="D16" s="70"/>
      <c r="E16" s="77">
        <f t="shared" si="1"/>
        <v>0</v>
      </c>
      <c r="F16" s="74"/>
      <c r="G16" s="71"/>
      <c r="H16" s="73" t="s">
        <v>19</v>
      </c>
      <c r="I16" s="70">
        <f>J16+K16</f>
        <v>39435</v>
      </c>
      <c r="J16" s="74">
        <v>16399</v>
      </c>
      <c r="K16" s="71">
        <v>23036</v>
      </c>
      <c r="L16" s="70">
        <f t="shared" si="3"/>
        <v>0</v>
      </c>
      <c r="M16" s="74"/>
      <c r="N16" s="70"/>
    </row>
    <row r="17" spans="1:14" s="68" customFormat="1" ht="35.1" customHeight="1">
      <c r="A17" s="84" t="s">
        <v>20</v>
      </c>
      <c r="B17" s="83">
        <f>SUM(B12:B16)</f>
        <v>188166</v>
      </c>
      <c r="C17" s="79">
        <f>C12+C13+C15+C14</f>
        <v>55092</v>
      </c>
      <c r="D17" s="79">
        <f>D12+D13+D15+D14</f>
        <v>144760</v>
      </c>
      <c r="E17" s="79">
        <f t="shared" ref="E17:G17" si="5">E12+E13+E15+E14</f>
        <v>167161</v>
      </c>
      <c r="F17" s="79">
        <f t="shared" si="5"/>
        <v>81389</v>
      </c>
      <c r="G17" s="79">
        <f t="shared" si="5"/>
        <v>92812</v>
      </c>
      <c r="H17" s="80" t="s">
        <v>21</v>
      </c>
      <c r="I17" s="77">
        <f>I12+I13+I14+I15+I16</f>
        <v>188166</v>
      </c>
      <c r="J17" s="77">
        <f t="shared" ref="J17:N17" si="6">J12+J13+J14+J15+J16</f>
        <v>55092</v>
      </c>
      <c r="K17" s="77">
        <f t="shared" si="6"/>
        <v>144760</v>
      </c>
      <c r="L17" s="77">
        <f t="shared" si="6"/>
        <v>167161</v>
      </c>
      <c r="M17" s="77">
        <f t="shared" si="6"/>
        <v>81389</v>
      </c>
      <c r="N17" s="77">
        <f t="shared" si="6"/>
        <v>92812</v>
      </c>
    </row>
    <row r="18" spans="1:14">
      <c r="K18" s="34"/>
    </row>
    <row r="19" spans="1:14">
      <c r="M19" s="35"/>
    </row>
    <row r="21" spans="1:14">
      <c r="J21" s="35"/>
    </row>
  </sheetData>
  <mergeCells count="10">
    <mergeCell ref="M2:N2"/>
    <mergeCell ref="A1:N1"/>
    <mergeCell ref="A3:G3"/>
    <mergeCell ref="H3:N3"/>
    <mergeCell ref="A4:A5"/>
    <mergeCell ref="B4:D4"/>
    <mergeCell ref="E4:G4"/>
    <mergeCell ref="H4:H5"/>
    <mergeCell ref="I4:K4"/>
    <mergeCell ref="L4:N4"/>
  </mergeCells>
  <phoneticPr fontId="2" type="noConversion"/>
  <printOptions horizontalCentered="1"/>
  <pageMargins left="0.51181102362204722" right="0.51181102362204722" top="0.78740157480314965" bottom="0.59055118110236227" header="0.51181102362204722" footer="0.39370078740157483"/>
  <pageSetup paperSize="9" scale="91" firstPageNumber="8" fitToHeight="100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showGridLines="0" showZeros="0" tabSelected="1" topLeftCell="A16" workbookViewId="0">
      <selection activeCell="C34" sqref="C34"/>
    </sheetView>
  </sheetViews>
  <sheetFormatPr defaultRowHeight="12.75"/>
  <cols>
    <col min="1" max="1" width="17.85546875" customWidth="1"/>
    <col min="2" max="2" width="49" customWidth="1"/>
    <col min="3" max="5" width="22.28515625" customWidth="1"/>
  </cols>
  <sheetData>
    <row r="1" spans="1:5" s="66" customFormat="1" ht="30.75" customHeight="1">
      <c r="A1" s="117" t="s">
        <v>132</v>
      </c>
      <c r="B1" s="117"/>
      <c r="C1" s="117"/>
      <c r="D1" s="117"/>
      <c r="E1" s="117"/>
    </row>
    <row r="2" spans="1:5" ht="21.75" customHeight="1">
      <c r="A2" s="4"/>
      <c r="B2" s="4"/>
      <c r="C2" s="4"/>
      <c r="D2" s="4"/>
      <c r="E2" s="49" t="s">
        <v>23</v>
      </c>
    </row>
    <row r="3" spans="1:5" ht="27" customHeight="1">
      <c r="A3" s="118" t="s">
        <v>24</v>
      </c>
      <c r="B3" s="118" t="s">
        <v>25</v>
      </c>
      <c r="C3" s="118" t="s">
        <v>137</v>
      </c>
      <c r="D3" s="118"/>
      <c r="E3" s="118"/>
    </row>
    <row r="4" spans="1:5" ht="25.5" customHeight="1">
      <c r="A4" s="118"/>
      <c r="B4" s="118"/>
      <c r="C4" s="50" t="s">
        <v>26</v>
      </c>
      <c r="D4" s="50" t="s">
        <v>4</v>
      </c>
      <c r="E4" s="64" t="s">
        <v>117</v>
      </c>
    </row>
    <row r="5" spans="1:5" ht="24" customHeight="1">
      <c r="A5" s="3">
        <v>1030601</v>
      </c>
      <c r="B5" s="3" t="s">
        <v>5</v>
      </c>
      <c r="C5" s="37">
        <f t="shared" ref="C5:C36" si="0">D5+E5</f>
        <v>108962</v>
      </c>
      <c r="D5" s="37">
        <f>SUM(D6:D18)</f>
        <v>41333</v>
      </c>
      <c r="E5" s="37">
        <f>SUM(E6:E18)</f>
        <v>67629</v>
      </c>
    </row>
    <row r="6" spans="1:5" ht="24" customHeight="1">
      <c r="A6" s="2" t="s">
        <v>27</v>
      </c>
      <c r="B6" s="18" t="s">
        <v>28</v>
      </c>
      <c r="C6" s="37">
        <f t="shared" si="0"/>
        <v>98</v>
      </c>
      <c r="D6" s="38">
        <v>98</v>
      </c>
      <c r="E6" s="38"/>
    </row>
    <row r="7" spans="1:5" ht="24" customHeight="1">
      <c r="A7" s="2" t="s">
        <v>92</v>
      </c>
      <c r="B7" s="18" t="s">
        <v>93</v>
      </c>
      <c r="C7" s="37">
        <f t="shared" si="0"/>
        <v>330</v>
      </c>
      <c r="D7" s="38">
        <v>330</v>
      </c>
      <c r="E7" s="38"/>
    </row>
    <row r="8" spans="1:5" ht="24" customHeight="1">
      <c r="A8" s="2" t="s">
        <v>29</v>
      </c>
      <c r="B8" s="18" t="s">
        <v>30</v>
      </c>
      <c r="C8" s="37">
        <f t="shared" si="0"/>
        <v>754</v>
      </c>
      <c r="D8" s="38">
        <v>712</v>
      </c>
      <c r="E8" s="38">
        <v>42</v>
      </c>
    </row>
    <row r="9" spans="1:5" ht="24" customHeight="1">
      <c r="A9" s="2" t="s">
        <v>31</v>
      </c>
      <c r="B9" s="18" t="s">
        <v>32</v>
      </c>
      <c r="C9" s="37">
        <f t="shared" si="0"/>
        <v>0</v>
      </c>
      <c r="D9" s="38"/>
      <c r="E9" s="38"/>
    </row>
    <row r="10" spans="1:5" ht="24" customHeight="1">
      <c r="A10" s="2" t="s">
        <v>33</v>
      </c>
      <c r="B10" s="18" t="s">
        <v>34</v>
      </c>
      <c r="C10" s="37">
        <f t="shared" si="0"/>
        <v>38761</v>
      </c>
      <c r="D10" s="38">
        <v>29282</v>
      </c>
      <c r="E10" s="41">
        <v>9479</v>
      </c>
    </row>
    <row r="11" spans="1:5" ht="24" customHeight="1">
      <c r="A11" s="2" t="s">
        <v>35</v>
      </c>
      <c r="B11" s="18" t="s">
        <v>36</v>
      </c>
      <c r="C11" s="37">
        <f t="shared" si="0"/>
        <v>25</v>
      </c>
      <c r="D11" s="38"/>
      <c r="E11" s="38">
        <v>25</v>
      </c>
    </row>
    <row r="12" spans="1:5" ht="24" customHeight="1">
      <c r="A12" s="2" t="s">
        <v>37</v>
      </c>
      <c r="B12" s="18" t="s">
        <v>38</v>
      </c>
      <c r="C12" s="37">
        <f t="shared" si="0"/>
        <v>733</v>
      </c>
      <c r="D12" s="38">
        <v>236</v>
      </c>
      <c r="E12" s="38">
        <v>497</v>
      </c>
    </row>
    <row r="13" spans="1:5" ht="24" customHeight="1">
      <c r="A13" s="2" t="s">
        <v>39</v>
      </c>
      <c r="B13" s="18" t="s">
        <v>40</v>
      </c>
      <c r="C13" s="37">
        <f t="shared" si="0"/>
        <v>116</v>
      </c>
      <c r="D13" s="38"/>
      <c r="E13" s="38">
        <v>116</v>
      </c>
    </row>
    <row r="14" spans="1:5" ht="24" customHeight="1">
      <c r="A14" s="2" t="s">
        <v>96</v>
      </c>
      <c r="B14" s="18" t="s">
        <v>97</v>
      </c>
      <c r="C14" s="37">
        <f t="shared" si="0"/>
        <v>380</v>
      </c>
      <c r="D14" s="38"/>
      <c r="E14" s="38">
        <v>380</v>
      </c>
    </row>
    <row r="15" spans="1:5" ht="24" customHeight="1">
      <c r="A15" s="2" t="s">
        <v>41</v>
      </c>
      <c r="B15" s="18" t="s">
        <v>42</v>
      </c>
      <c r="C15" s="37">
        <f t="shared" si="0"/>
        <v>2817</v>
      </c>
      <c r="D15" s="38">
        <v>2294</v>
      </c>
      <c r="E15" s="38">
        <v>523</v>
      </c>
    </row>
    <row r="16" spans="1:5" ht="24" customHeight="1">
      <c r="A16" s="2" t="s">
        <v>43</v>
      </c>
      <c r="B16" s="18" t="s">
        <v>44</v>
      </c>
      <c r="C16" s="37">
        <f t="shared" si="0"/>
        <v>4175</v>
      </c>
      <c r="D16" s="38">
        <v>3149</v>
      </c>
      <c r="E16" s="38">
        <v>1026</v>
      </c>
    </row>
    <row r="17" spans="1:5" ht="24" customHeight="1">
      <c r="A17" s="2" t="s">
        <v>45</v>
      </c>
      <c r="B17" s="18" t="s">
        <v>133</v>
      </c>
      <c r="C17" s="37">
        <f t="shared" si="0"/>
        <v>138</v>
      </c>
      <c r="D17" s="38"/>
      <c r="E17" s="38">
        <v>138</v>
      </c>
    </row>
    <row r="18" spans="1:5" ht="24" customHeight="1">
      <c r="A18" s="2" t="s">
        <v>47</v>
      </c>
      <c r="B18" s="18" t="s">
        <v>48</v>
      </c>
      <c r="C18" s="37">
        <f t="shared" si="0"/>
        <v>60635</v>
      </c>
      <c r="D18" s="38">
        <v>5232</v>
      </c>
      <c r="E18" s="41">
        <v>55403</v>
      </c>
    </row>
    <row r="19" spans="1:5" ht="24" customHeight="1">
      <c r="A19" s="3">
        <v>1030602</v>
      </c>
      <c r="B19" s="3" t="s">
        <v>7</v>
      </c>
      <c r="C19" s="37">
        <f>SUM(C20:C23)</f>
        <v>5683</v>
      </c>
      <c r="D19" s="38">
        <f>SUM(D20:D23)</f>
        <v>2256</v>
      </c>
      <c r="E19" s="38">
        <f>SUM(E20:E23)</f>
        <v>3427</v>
      </c>
    </row>
    <row r="20" spans="1:5" ht="24" customHeight="1">
      <c r="A20" s="2" t="s">
        <v>49</v>
      </c>
      <c r="B20" s="18" t="s">
        <v>50</v>
      </c>
      <c r="C20" s="37">
        <f t="shared" si="0"/>
        <v>2097</v>
      </c>
      <c r="D20" s="41">
        <v>856</v>
      </c>
      <c r="E20" s="41">
        <v>1241</v>
      </c>
    </row>
    <row r="21" spans="1:5" ht="24" customHeight="1">
      <c r="A21" s="2" t="s">
        <v>51</v>
      </c>
      <c r="B21" s="18" t="s">
        <v>52</v>
      </c>
      <c r="C21" s="37">
        <f t="shared" si="0"/>
        <v>3481</v>
      </c>
      <c r="D21" s="41">
        <v>1400</v>
      </c>
      <c r="E21" s="41">
        <v>2081</v>
      </c>
    </row>
    <row r="22" spans="1:5" ht="24" customHeight="1">
      <c r="A22" s="2">
        <v>103060298</v>
      </c>
      <c r="B22" s="31" t="s">
        <v>109</v>
      </c>
      <c r="C22" s="37">
        <f t="shared" si="0"/>
        <v>83</v>
      </c>
      <c r="D22" s="38"/>
      <c r="E22" s="41">
        <v>83</v>
      </c>
    </row>
    <row r="23" spans="1:5" ht="24" customHeight="1">
      <c r="A23" s="2" t="s">
        <v>108</v>
      </c>
      <c r="B23" s="31" t="s">
        <v>110</v>
      </c>
      <c r="C23" s="37">
        <f t="shared" si="0"/>
        <v>22</v>
      </c>
      <c r="D23" s="38"/>
      <c r="E23" s="41">
        <v>22</v>
      </c>
    </row>
    <row r="24" spans="1:5" ht="24" customHeight="1">
      <c r="A24" s="3">
        <v>1030603</v>
      </c>
      <c r="B24" s="3" t="s">
        <v>9</v>
      </c>
      <c r="C24" s="37">
        <f t="shared" si="0"/>
        <v>3134</v>
      </c>
      <c r="D24" s="37">
        <f>SUM(D25:D26)</f>
        <v>0</v>
      </c>
      <c r="E24" s="37">
        <f>SUM(E25:E26)</f>
        <v>3134</v>
      </c>
    </row>
    <row r="25" spans="1:5" ht="24" customHeight="1">
      <c r="A25" s="2" t="s">
        <v>53</v>
      </c>
      <c r="B25" s="18" t="s">
        <v>54</v>
      </c>
      <c r="C25" s="37">
        <f t="shared" si="0"/>
        <v>3089</v>
      </c>
      <c r="D25" s="46"/>
      <c r="E25" s="41">
        <v>3089</v>
      </c>
    </row>
    <row r="26" spans="1:5" ht="24" customHeight="1">
      <c r="A26" s="2">
        <v>103060398</v>
      </c>
      <c r="B26" s="31" t="s">
        <v>99</v>
      </c>
      <c r="C26" s="37">
        <f t="shared" si="0"/>
        <v>45</v>
      </c>
      <c r="D26" s="38"/>
      <c r="E26" s="41">
        <v>45</v>
      </c>
    </row>
    <row r="27" spans="1:5" ht="24" customHeight="1">
      <c r="A27" s="3">
        <v>1030604</v>
      </c>
      <c r="B27" s="3" t="s">
        <v>134</v>
      </c>
      <c r="C27" s="37">
        <f t="shared" si="0"/>
        <v>1860</v>
      </c>
      <c r="D27" s="37">
        <f>D28+D29</f>
        <v>0</v>
      </c>
      <c r="E27" s="37">
        <f>E28+E29</f>
        <v>1860</v>
      </c>
    </row>
    <row r="28" spans="1:5" ht="24" customHeight="1">
      <c r="A28" s="2">
        <v>103060402</v>
      </c>
      <c r="B28" s="31" t="s">
        <v>135</v>
      </c>
      <c r="C28" s="37">
        <f t="shared" si="0"/>
        <v>1700</v>
      </c>
      <c r="D28" s="38"/>
      <c r="E28" s="41">
        <v>1700</v>
      </c>
    </row>
    <row r="29" spans="1:5" ht="24" customHeight="1">
      <c r="A29" s="2">
        <v>103060498</v>
      </c>
      <c r="B29" s="31" t="s">
        <v>154</v>
      </c>
      <c r="C29" s="37">
        <f t="shared" si="0"/>
        <v>160</v>
      </c>
      <c r="D29" s="38"/>
      <c r="E29" s="41">
        <v>160</v>
      </c>
    </row>
    <row r="30" spans="1:5" ht="24" customHeight="1">
      <c r="A30" s="3">
        <v>1030698</v>
      </c>
      <c r="B30" s="3" t="s">
        <v>171</v>
      </c>
      <c r="C30" s="37">
        <f t="shared" si="0"/>
        <v>14542</v>
      </c>
      <c r="D30" s="37"/>
      <c r="E30" s="42">
        <v>14542</v>
      </c>
    </row>
    <row r="31" spans="1:5" ht="24" customHeight="1">
      <c r="A31" s="3"/>
      <c r="B31" s="3"/>
      <c r="C31" s="37"/>
      <c r="D31" s="37"/>
      <c r="E31" s="42"/>
    </row>
    <row r="32" spans="1:5" ht="24" customHeight="1">
      <c r="A32" s="3"/>
      <c r="B32" s="3"/>
      <c r="C32" s="37"/>
      <c r="D32" s="37"/>
      <c r="E32" s="42"/>
    </row>
    <row r="33" spans="1:5" ht="24" customHeight="1">
      <c r="A33" s="3"/>
      <c r="B33" s="3"/>
      <c r="C33" s="37"/>
      <c r="D33" s="37"/>
      <c r="E33" s="42"/>
    </row>
    <row r="34" spans="1:5" ht="24" customHeight="1">
      <c r="A34" s="3"/>
      <c r="B34" s="3"/>
      <c r="C34" s="37"/>
      <c r="D34" s="37"/>
      <c r="E34" s="42"/>
    </row>
    <row r="35" spans="1:5" ht="24" customHeight="1">
      <c r="A35" s="3"/>
      <c r="B35" s="3"/>
      <c r="C35" s="37">
        <f t="shared" si="0"/>
        <v>0</v>
      </c>
      <c r="D35" s="37"/>
      <c r="E35" s="37"/>
    </row>
    <row r="36" spans="1:5" s="27" customFormat="1" ht="24" customHeight="1">
      <c r="A36" s="3"/>
      <c r="B36" s="17" t="s">
        <v>13</v>
      </c>
      <c r="C36" s="37">
        <f t="shared" si="0"/>
        <v>134181</v>
      </c>
      <c r="D36" s="37">
        <f>D5+D19+D24+D30+D27</f>
        <v>43589</v>
      </c>
      <c r="E36" s="37">
        <f>E5+E19+E24+E30+E27</f>
        <v>90592</v>
      </c>
    </row>
  </sheetData>
  <mergeCells count="4">
    <mergeCell ref="A1:E1"/>
    <mergeCell ref="A3:A4"/>
    <mergeCell ref="B3:B4"/>
    <mergeCell ref="C3:E3"/>
  </mergeCells>
  <phoneticPr fontId="2" type="noConversion"/>
  <printOptions horizontalCentered="1"/>
  <pageMargins left="0.51181102362204722" right="0.51181102362204722" top="0.78740157480314965" bottom="0.59055118110236227" header="0.51181102362204722" footer="0.39370078740157483"/>
  <pageSetup paperSize="9" firstPageNumber="9" fitToWidth="0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Zeros="0" workbookViewId="0">
      <selection activeCell="I20" sqref="I20"/>
    </sheetView>
  </sheetViews>
  <sheetFormatPr defaultRowHeight="12.75"/>
  <cols>
    <col min="1" max="1" width="10.42578125" customWidth="1"/>
    <col min="2" max="2" width="37.28515625" customWidth="1"/>
    <col min="3" max="3" width="11.28515625" style="5" customWidth="1"/>
    <col min="4" max="7" width="10.28515625" style="5" customWidth="1"/>
    <col min="8" max="8" width="8.7109375" style="5" customWidth="1"/>
    <col min="9" max="9" width="10.42578125" style="5" customWidth="1"/>
    <col min="10" max="11" width="8.7109375" style="5" customWidth="1"/>
  </cols>
  <sheetData>
    <row r="1" spans="1:14" ht="33.75" customHeight="1">
      <c r="A1" s="112" t="s">
        <v>136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66"/>
      <c r="M1" s="66"/>
      <c r="N1" s="66"/>
    </row>
    <row r="2" spans="1:14" ht="15" customHeight="1">
      <c r="A2" s="6"/>
      <c r="B2" s="6"/>
      <c r="C2" s="7"/>
      <c r="D2" s="7"/>
      <c r="E2" s="7"/>
      <c r="F2" s="7"/>
      <c r="G2" s="7"/>
      <c r="H2" s="7"/>
      <c r="I2" s="7"/>
      <c r="J2" s="122" t="s">
        <v>56</v>
      </c>
      <c r="K2" s="122"/>
    </row>
    <row r="3" spans="1:14" ht="27.2" customHeight="1">
      <c r="A3" s="121" t="s">
        <v>24</v>
      </c>
      <c r="B3" s="121" t="s">
        <v>57</v>
      </c>
      <c r="C3" s="121" t="s">
        <v>137</v>
      </c>
      <c r="D3" s="121"/>
      <c r="E3" s="121"/>
      <c r="F3" s="121"/>
      <c r="G3" s="121"/>
      <c r="H3" s="121"/>
      <c r="I3" s="121"/>
      <c r="J3" s="121"/>
      <c r="K3" s="121"/>
    </row>
    <row r="4" spans="1:14" ht="27.2" customHeight="1">
      <c r="A4" s="121"/>
      <c r="B4" s="121"/>
      <c r="C4" s="119" t="s">
        <v>3</v>
      </c>
      <c r="D4" s="121" t="s">
        <v>26</v>
      </c>
      <c r="E4" s="121"/>
      <c r="F4" s="121" t="s">
        <v>59</v>
      </c>
      <c r="G4" s="121"/>
      <c r="H4" s="121" t="s">
        <v>60</v>
      </c>
      <c r="I4" s="121"/>
      <c r="J4" s="121" t="s">
        <v>61</v>
      </c>
      <c r="K4" s="121"/>
    </row>
    <row r="5" spans="1:14" ht="33.75" customHeight="1">
      <c r="A5" s="121"/>
      <c r="B5" s="121"/>
      <c r="C5" s="120"/>
      <c r="D5" s="69" t="s">
        <v>4</v>
      </c>
      <c r="E5" s="85" t="s">
        <v>127</v>
      </c>
      <c r="F5" s="69" t="s">
        <v>4</v>
      </c>
      <c r="G5" s="85" t="s">
        <v>128</v>
      </c>
      <c r="H5" s="69" t="s">
        <v>4</v>
      </c>
      <c r="I5" s="85" t="s">
        <v>128</v>
      </c>
      <c r="J5" s="69" t="s">
        <v>4</v>
      </c>
      <c r="K5" s="85" t="s">
        <v>128</v>
      </c>
    </row>
    <row r="6" spans="1:14" ht="19.5" customHeight="1">
      <c r="A6" s="86" t="s">
        <v>62</v>
      </c>
      <c r="B6" s="86" t="s">
        <v>63</v>
      </c>
      <c r="C6" s="87">
        <f>D6+E6</f>
        <v>98077</v>
      </c>
      <c r="D6" s="87">
        <f t="shared" ref="D6:K6" si="0">D7+D13+D20+D22</f>
        <v>13930</v>
      </c>
      <c r="E6" s="87">
        <f t="shared" si="0"/>
        <v>84147</v>
      </c>
      <c r="F6" s="87">
        <f t="shared" si="0"/>
        <v>11762</v>
      </c>
      <c r="G6" s="87">
        <f t="shared" si="0"/>
        <v>61411</v>
      </c>
      <c r="H6" s="87">
        <f t="shared" si="0"/>
        <v>2168</v>
      </c>
      <c r="I6" s="87">
        <f t="shared" si="0"/>
        <v>20045</v>
      </c>
      <c r="J6" s="87">
        <f t="shared" si="0"/>
        <v>0</v>
      </c>
      <c r="K6" s="87">
        <f t="shared" si="0"/>
        <v>2691</v>
      </c>
    </row>
    <row r="7" spans="1:14" s="27" customFormat="1" ht="19.5" customHeight="1">
      <c r="A7" s="86">
        <v>22301</v>
      </c>
      <c r="B7" s="86" t="s">
        <v>118</v>
      </c>
      <c r="C7" s="87">
        <f t="shared" ref="C7:C23" si="1">D7+E7</f>
        <v>6485</v>
      </c>
      <c r="D7" s="87">
        <f>SUM(D8:D12)</f>
        <v>2168</v>
      </c>
      <c r="E7" s="87">
        <f>SUM(E8:E12)</f>
        <v>4317</v>
      </c>
      <c r="F7" s="87">
        <f t="shared" ref="F7:K7" si="2">SUM(F8:F12)</f>
        <v>0</v>
      </c>
      <c r="G7" s="87">
        <f t="shared" si="2"/>
        <v>0</v>
      </c>
      <c r="H7" s="87">
        <f t="shared" si="2"/>
        <v>2168</v>
      </c>
      <c r="I7" s="87">
        <f t="shared" si="2"/>
        <v>4317</v>
      </c>
      <c r="J7" s="87">
        <f t="shared" si="2"/>
        <v>0</v>
      </c>
      <c r="K7" s="87">
        <f t="shared" si="2"/>
        <v>0</v>
      </c>
    </row>
    <row r="8" spans="1:14" ht="19.5" customHeight="1">
      <c r="A8" s="88" t="s">
        <v>64</v>
      </c>
      <c r="B8" s="89" t="s">
        <v>65</v>
      </c>
      <c r="C8" s="87">
        <f t="shared" si="1"/>
        <v>2631</v>
      </c>
      <c r="D8" s="90">
        <v>1668</v>
      </c>
      <c r="E8" s="90">
        <v>963</v>
      </c>
      <c r="F8" s="90"/>
      <c r="G8" s="90"/>
      <c r="H8" s="90">
        <v>1668</v>
      </c>
      <c r="I8" s="91">
        <v>963</v>
      </c>
      <c r="J8" s="90"/>
      <c r="K8" s="91"/>
    </row>
    <row r="9" spans="1:14" ht="19.5" customHeight="1">
      <c r="A9" s="88">
        <v>2230103</v>
      </c>
      <c r="B9" s="89" t="s">
        <v>119</v>
      </c>
      <c r="C9" s="87">
        <f t="shared" si="1"/>
        <v>0</v>
      </c>
      <c r="D9" s="90"/>
      <c r="E9" s="90"/>
      <c r="F9" s="90"/>
      <c r="G9" s="90"/>
      <c r="H9" s="90"/>
      <c r="I9" s="91"/>
      <c r="J9" s="90"/>
      <c r="K9" s="91"/>
    </row>
    <row r="10" spans="1:14" ht="19.5" customHeight="1">
      <c r="A10" s="88">
        <v>2230105</v>
      </c>
      <c r="B10" s="89" t="s">
        <v>120</v>
      </c>
      <c r="C10" s="87">
        <f t="shared" si="1"/>
        <v>1349</v>
      </c>
      <c r="D10" s="90">
        <v>0</v>
      </c>
      <c r="E10" s="90">
        <v>1349</v>
      </c>
      <c r="F10" s="90"/>
      <c r="G10" s="90"/>
      <c r="H10" s="90">
        <v>0</v>
      </c>
      <c r="I10" s="92">
        <v>1349</v>
      </c>
      <c r="J10" s="90"/>
      <c r="K10" s="91"/>
    </row>
    <row r="11" spans="1:14" ht="19.5" customHeight="1">
      <c r="A11" s="88" t="s">
        <v>66</v>
      </c>
      <c r="B11" s="89" t="s">
        <v>67</v>
      </c>
      <c r="C11" s="87">
        <f t="shared" si="1"/>
        <v>1324</v>
      </c>
      <c r="D11" s="90">
        <v>500</v>
      </c>
      <c r="E11" s="90">
        <v>824</v>
      </c>
      <c r="F11" s="90"/>
      <c r="G11" s="90"/>
      <c r="H11" s="90">
        <v>500</v>
      </c>
      <c r="I11" s="92">
        <v>824</v>
      </c>
      <c r="J11" s="90"/>
      <c r="K11" s="92"/>
    </row>
    <row r="12" spans="1:14" ht="19.5" customHeight="1">
      <c r="A12" s="88" t="s">
        <v>68</v>
      </c>
      <c r="B12" s="89" t="s">
        <v>69</v>
      </c>
      <c r="C12" s="87">
        <f t="shared" si="1"/>
        <v>1181</v>
      </c>
      <c r="D12" s="90"/>
      <c r="E12" s="90">
        <v>1181</v>
      </c>
      <c r="F12" s="90"/>
      <c r="G12" s="90"/>
      <c r="H12" s="90"/>
      <c r="I12" s="93">
        <v>1181</v>
      </c>
      <c r="J12" s="90"/>
      <c r="K12" s="93"/>
    </row>
    <row r="13" spans="1:14" s="27" customFormat="1" ht="19.5" customHeight="1">
      <c r="A13" s="86">
        <v>22302</v>
      </c>
      <c r="B13" s="86" t="s">
        <v>121</v>
      </c>
      <c r="C13" s="87">
        <f t="shared" si="1"/>
        <v>73082</v>
      </c>
      <c r="D13" s="87">
        <f>SUM(D14:D19)</f>
        <v>11762</v>
      </c>
      <c r="E13" s="87">
        <f>SUM(E14:E19)</f>
        <v>61320</v>
      </c>
      <c r="F13" s="87">
        <f t="shared" ref="F13:G13" si="3">SUM(F14:F19)</f>
        <v>11762</v>
      </c>
      <c r="G13" s="87">
        <f t="shared" si="3"/>
        <v>61320</v>
      </c>
      <c r="H13" s="87">
        <f t="shared" ref="H13:J13" si="4">SUM(H14:H19)</f>
        <v>0</v>
      </c>
      <c r="I13" s="94">
        <f t="shared" ref="I13" si="5">SUM(I14:I19)</f>
        <v>0</v>
      </c>
      <c r="J13" s="87">
        <f t="shared" si="4"/>
        <v>0</v>
      </c>
      <c r="K13" s="94">
        <f t="shared" ref="K13" si="6">SUM(K14:K19)</f>
        <v>0</v>
      </c>
    </row>
    <row r="14" spans="1:14" ht="19.5" customHeight="1">
      <c r="A14" s="88" t="s">
        <v>70</v>
      </c>
      <c r="B14" s="89" t="s">
        <v>71</v>
      </c>
      <c r="C14" s="87">
        <f t="shared" si="1"/>
        <v>51568</v>
      </c>
      <c r="D14" s="90">
        <v>11762</v>
      </c>
      <c r="E14" s="90">
        <v>39806</v>
      </c>
      <c r="F14" s="90">
        <v>11762</v>
      </c>
      <c r="G14" s="90">
        <v>39806</v>
      </c>
      <c r="H14" s="90"/>
      <c r="I14" s="93"/>
      <c r="J14" s="90"/>
      <c r="K14" s="93"/>
    </row>
    <row r="15" spans="1:14" ht="19.5" customHeight="1">
      <c r="A15" s="88" t="s">
        <v>72</v>
      </c>
      <c r="B15" s="89" t="s">
        <v>73</v>
      </c>
      <c r="C15" s="87">
        <f t="shared" si="1"/>
        <v>2454</v>
      </c>
      <c r="D15" s="90"/>
      <c r="E15" s="90">
        <v>2454</v>
      </c>
      <c r="F15" s="90"/>
      <c r="G15" s="90">
        <v>2454</v>
      </c>
      <c r="H15" s="90"/>
      <c r="I15" s="93"/>
      <c r="J15" s="90"/>
      <c r="K15" s="93"/>
    </row>
    <row r="16" spans="1:14" ht="19.5" customHeight="1">
      <c r="A16" s="88" t="s">
        <v>102</v>
      </c>
      <c r="B16" s="89" t="s">
        <v>122</v>
      </c>
      <c r="C16" s="87">
        <f t="shared" si="1"/>
        <v>0</v>
      </c>
      <c r="D16" s="90"/>
      <c r="E16" s="90"/>
      <c r="F16" s="90"/>
      <c r="G16" s="90"/>
      <c r="H16" s="90"/>
      <c r="I16" s="93"/>
      <c r="J16" s="90"/>
      <c r="K16" s="93"/>
    </row>
    <row r="17" spans="1:11" ht="19.5" customHeight="1">
      <c r="A17" s="88" t="s">
        <v>74</v>
      </c>
      <c r="B17" s="89" t="s">
        <v>75</v>
      </c>
      <c r="C17" s="87">
        <f t="shared" si="1"/>
        <v>112</v>
      </c>
      <c r="D17" s="90">
        <v>0</v>
      </c>
      <c r="E17" s="90">
        <v>112</v>
      </c>
      <c r="F17" s="90"/>
      <c r="G17" s="90">
        <v>112</v>
      </c>
      <c r="H17" s="90"/>
      <c r="I17" s="93"/>
      <c r="J17" s="90"/>
      <c r="K17" s="93"/>
    </row>
    <row r="18" spans="1:11" ht="19.5" customHeight="1">
      <c r="A18" s="88">
        <v>2230208</v>
      </c>
      <c r="B18" s="89" t="s">
        <v>138</v>
      </c>
      <c r="C18" s="87">
        <f t="shared" si="1"/>
        <v>110</v>
      </c>
      <c r="D18" s="90"/>
      <c r="E18" s="90">
        <v>110</v>
      </c>
      <c r="F18" s="97"/>
      <c r="G18" s="97">
        <v>110</v>
      </c>
      <c r="H18" s="97"/>
      <c r="I18" s="93"/>
      <c r="J18" s="97"/>
      <c r="K18" s="93"/>
    </row>
    <row r="19" spans="1:11" ht="19.5" customHeight="1">
      <c r="A19" s="98" t="s">
        <v>76</v>
      </c>
      <c r="B19" s="99" t="s">
        <v>77</v>
      </c>
      <c r="C19" s="87">
        <f t="shared" si="1"/>
        <v>18838</v>
      </c>
      <c r="D19" s="90"/>
      <c r="E19" s="90">
        <v>18838</v>
      </c>
      <c r="F19" s="100"/>
      <c r="G19" s="100">
        <v>18838</v>
      </c>
      <c r="H19" s="100"/>
      <c r="I19" s="93"/>
      <c r="J19" s="100"/>
      <c r="K19" s="93"/>
    </row>
    <row r="20" spans="1:11" s="27" customFormat="1" ht="19.5" customHeight="1">
      <c r="A20" s="101">
        <v>22303</v>
      </c>
      <c r="B20" s="101" t="s">
        <v>123</v>
      </c>
      <c r="C20" s="87">
        <f t="shared" si="1"/>
        <v>15646</v>
      </c>
      <c r="D20" s="90"/>
      <c r="E20" s="87">
        <f>E21</f>
        <v>15646</v>
      </c>
      <c r="F20" s="87">
        <f t="shared" ref="F20:K20" si="7">F21</f>
        <v>0</v>
      </c>
      <c r="G20" s="87">
        <f t="shared" si="7"/>
        <v>0</v>
      </c>
      <c r="H20" s="87">
        <f t="shared" si="7"/>
        <v>0</v>
      </c>
      <c r="I20" s="87">
        <f t="shared" si="7"/>
        <v>15646</v>
      </c>
      <c r="J20" s="87">
        <f t="shared" si="7"/>
        <v>0</v>
      </c>
      <c r="K20" s="87">
        <f t="shared" si="7"/>
        <v>0</v>
      </c>
    </row>
    <row r="21" spans="1:11" ht="19.5" customHeight="1">
      <c r="A21" s="98">
        <v>2230301</v>
      </c>
      <c r="B21" s="99" t="s">
        <v>123</v>
      </c>
      <c r="C21" s="87">
        <f t="shared" si="1"/>
        <v>15646</v>
      </c>
      <c r="D21" s="90"/>
      <c r="E21" s="90">
        <v>15646</v>
      </c>
      <c r="F21" s="100"/>
      <c r="G21" s="100"/>
      <c r="H21" s="100"/>
      <c r="I21" s="93">
        <v>15646</v>
      </c>
      <c r="J21" s="100"/>
      <c r="K21" s="93"/>
    </row>
    <row r="22" spans="1:11" s="27" customFormat="1" ht="19.5" customHeight="1">
      <c r="A22" s="101">
        <v>22399</v>
      </c>
      <c r="B22" s="101" t="s">
        <v>124</v>
      </c>
      <c r="C22" s="87">
        <f t="shared" si="1"/>
        <v>2864</v>
      </c>
      <c r="D22" s="87"/>
      <c r="E22" s="87">
        <f>E23</f>
        <v>2864</v>
      </c>
      <c r="F22" s="87">
        <f t="shared" ref="F22:J22" si="8">F23</f>
        <v>0</v>
      </c>
      <c r="G22" s="87">
        <f t="shared" si="8"/>
        <v>91</v>
      </c>
      <c r="H22" s="87">
        <f t="shared" si="8"/>
        <v>0</v>
      </c>
      <c r="I22" s="87">
        <f t="shared" si="8"/>
        <v>82</v>
      </c>
      <c r="J22" s="87">
        <f t="shared" si="8"/>
        <v>0</v>
      </c>
      <c r="K22" s="94">
        <f t="shared" ref="K22" si="9">K23</f>
        <v>2691</v>
      </c>
    </row>
    <row r="23" spans="1:11" ht="19.5" customHeight="1">
      <c r="A23" s="98" t="s">
        <v>78</v>
      </c>
      <c r="B23" s="99" t="s">
        <v>79</v>
      </c>
      <c r="C23" s="87">
        <f t="shared" si="1"/>
        <v>2864</v>
      </c>
      <c r="D23" s="90"/>
      <c r="E23" s="90">
        <v>2864</v>
      </c>
      <c r="F23" s="100"/>
      <c r="G23" s="100">
        <v>91</v>
      </c>
      <c r="H23" s="100"/>
      <c r="I23" s="93">
        <v>82</v>
      </c>
      <c r="J23" s="100"/>
      <c r="K23" s="93">
        <v>2691</v>
      </c>
    </row>
    <row r="24" spans="1:11" ht="19.5" customHeight="1">
      <c r="A24" s="101"/>
      <c r="B24" s="102" t="s">
        <v>14</v>
      </c>
      <c r="C24" s="103">
        <f>C6</f>
        <v>98077</v>
      </c>
      <c r="D24" s="103">
        <f t="shared" ref="D24:K24" si="10">D7+D13+D20+D22</f>
        <v>13930</v>
      </c>
      <c r="E24" s="103">
        <f t="shared" si="10"/>
        <v>84147</v>
      </c>
      <c r="F24" s="103">
        <f t="shared" si="10"/>
        <v>11762</v>
      </c>
      <c r="G24" s="103">
        <f t="shared" si="10"/>
        <v>61411</v>
      </c>
      <c r="H24" s="103">
        <f t="shared" si="10"/>
        <v>2168</v>
      </c>
      <c r="I24" s="103">
        <f t="shared" si="10"/>
        <v>20045</v>
      </c>
      <c r="J24" s="103">
        <f t="shared" si="10"/>
        <v>0</v>
      </c>
      <c r="K24" s="103">
        <f t="shared" si="10"/>
        <v>2691</v>
      </c>
    </row>
  </sheetData>
  <mergeCells count="10">
    <mergeCell ref="C4:C5"/>
    <mergeCell ref="H4:I4"/>
    <mergeCell ref="J4:K4"/>
    <mergeCell ref="A1:K1"/>
    <mergeCell ref="J2:K2"/>
    <mergeCell ref="A3:A5"/>
    <mergeCell ref="B3:B5"/>
    <mergeCell ref="C3:K3"/>
    <mergeCell ref="D4:E4"/>
    <mergeCell ref="F4:G4"/>
  </mergeCells>
  <phoneticPr fontId="8" type="noConversion"/>
  <printOptions horizontalCentered="1"/>
  <pageMargins left="0.51181102362204722" right="0.51181102362204722" top="0.78740157480314965" bottom="0.59055118110236227" header="0.51181102362204722" footer="0.39370078740157483"/>
  <pageSetup paperSize="9" firstPageNumber="11" fitToHeight="2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showZeros="0" topLeftCell="A10" zoomScale="85" zoomScaleNormal="85" workbookViewId="0">
      <selection activeCell="E38" sqref="E38"/>
    </sheetView>
  </sheetViews>
  <sheetFormatPr defaultRowHeight="12.75"/>
  <cols>
    <col min="1" max="1" width="18.5703125" customWidth="1"/>
    <col min="2" max="2" width="50.85546875" customWidth="1"/>
    <col min="3" max="5" width="21.28515625" customWidth="1"/>
  </cols>
  <sheetData>
    <row r="1" spans="1:5" ht="31.9" customHeight="1">
      <c r="A1" s="117" t="s">
        <v>139</v>
      </c>
      <c r="B1" s="117"/>
      <c r="C1" s="117"/>
      <c r="D1" s="117"/>
      <c r="E1" s="117"/>
    </row>
    <row r="2" spans="1:5" ht="17.45" customHeight="1">
      <c r="A2" s="4"/>
      <c r="B2" s="4"/>
      <c r="E2" s="65" t="s">
        <v>23</v>
      </c>
    </row>
    <row r="3" spans="1:5" ht="24.75" customHeight="1">
      <c r="A3" s="118" t="s">
        <v>24</v>
      </c>
      <c r="B3" s="118" t="s">
        <v>25</v>
      </c>
      <c r="C3" s="118" t="s">
        <v>146</v>
      </c>
      <c r="D3" s="118"/>
      <c r="E3" s="118"/>
    </row>
    <row r="4" spans="1:5" ht="26.45" customHeight="1">
      <c r="A4" s="118"/>
      <c r="B4" s="118"/>
      <c r="C4" s="16" t="s">
        <v>26</v>
      </c>
      <c r="D4" s="16" t="s">
        <v>4</v>
      </c>
      <c r="E4" s="64" t="s">
        <v>125</v>
      </c>
    </row>
    <row r="5" spans="1:5" ht="24" customHeight="1">
      <c r="A5" s="3">
        <v>1030601</v>
      </c>
      <c r="B5" s="3" t="s">
        <v>5</v>
      </c>
      <c r="C5" s="37">
        <f>D5+E5</f>
        <v>99531</v>
      </c>
      <c r="D5" s="37">
        <f>SUM(D6:D23)</f>
        <v>55621</v>
      </c>
      <c r="E5" s="37">
        <f>SUM(E6:E23)</f>
        <v>43910</v>
      </c>
    </row>
    <row r="6" spans="1:5" ht="24" customHeight="1">
      <c r="A6" s="2" t="s">
        <v>100</v>
      </c>
      <c r="B6" s="18" t="s">
        <v>101</v>
      </c>
      <c r="C6" s="37">
        <f t="shared" ref="C6:C37" si="0">D6+E6</f>
        <v>0</v>
      </c>
      <c r="D6" s="37"/>
      <c r="E6" s="38"/>
    </row>
    <row r="7" spans="1:5" ht="24" customHeight="1">
      <c r="A7" s="2" t="s">
        <v>27</v>
      </c>
      <c r="B7" s="18" t="s">
        <v>28</v>
      </c>
      <c r="C7" s="37">
        <f t="shared" si="0"/>
        <v>100</v>
      </c>
      <c r="D7" s="38">
        <v>100</v>
      </c>
      <c r="E7" s="38"/>
    </row>
    <row r="8" spans="1:5" ht="24" customHeight="1">
      <c r="A8" s="2" t="s">
        <v>92</v>
      </c>
      <c r="B8" s="18" t="s">
        <v>93</v>
      </c>
      <c r="C8" s="37">
        <f t="shared" si="0"/>
        <v>5120</v>
      </c>
      <c r="D8" s="38">
        <v>620</v>
      </c>
      <c r="E8" s="38">
        <v>4500</v>
      </c>
    </row>
    <row r="9" spans="1:5" ht="24" customHeight="1">
      <c r="A9" s="2" t="s">
        <v>29</v>
      </c>
      <c r="B9" s="18" t="s">
        <v>30</v>
      </c>
      <c r="C9" s="37">
        <f t="shared" si="0"/>
        <v>1500</v>
      </c>
      <c r="D9" s="38">
        <v>1500</v>
      </c>
      <c r="E9" s="38"/>
    </row>
    <row r="10" spans="1:5" ht="24" customHeight="1">
      <c r="A10" s="2" t="s">
        <v>140</v>
      </c>
      <c r="B10" s="18" t="s">
        <v>141</v>
      </c>
      <c r="C10" s="37">
        <f t="shared" si="0"/>
        <v>0</v>
      </c>
      <c r="D10" s="38"/>
      <c r="E10" s="38"/>
    </row>
    <row r="11" spans="1:5" ht="24" customHeight="1">
      <c r="A11" s="2" t="s">
        <v>31</v>
      </c>
      <c r="B11" s="18" t="s">
        <v>32</v>
      </c>
      <c r="C11" s="37">
        <f t="shared" si="0"/>
        <v>0</v>
      </c>
      <c r="D11" s="38"/>
      <c r="E11" s="38"/>
    </row>
    <row r="12" spans="1:5" ht="24" customHeight="1">
      <c r="A12" s="2" t="s">
        <v>33</v>
      </c>
      <c r="B12" s="18" t="s">
        <v>34</v>
      </c>
      <c r="C12" s="37">
        <f t="shared" si="0"/>
        <v>48025</v>
      </c>
      <c r="D12" s="38">
        <v>32000</v>
      </c>
      <c r="E12" s="38">
        <v>16025</v>
      </c>
    </row>
    <row r="13" spans="1:5" ht="24" customHeight="1">
      <c r="A13" s="2" t="s">
        <v>35</v>
      </c>
      <c r="B13" s="18" t="s">
        <v>36</v>
      </c>
      <c r="C13" s="37">
        <f t="shared" si="0"/>
        <v>19</v>
      </c>
      <c r="D13" s="38"/>
      <c r="E13" s="38">
        <v>19</v>
      </c>
    </row>
    <row r="14" spans="1:5" ht="24" customHeight="1">
      <c r="A14" s="2" t="s">
        <v>37</v>
      </c>
      <c r="B14" s="18" t="s">
        <v>38</v>
      </c>
      <c r="C14" s="37">
        <f t="shared" si="0"/>
        <v>3057</v>
      </c>
      <c r="D14" s="38">
        <v>260</v>
      </c>
      <c r="E14" s="38">
        <v>2797</v>
      </c>
    </row>
    <row r="15" spans="1:5" ht="24" customHeight="1">
      <c r="A15" s="2" t="s">
        <v>39</v>
      </c>
      <c r="B15" s="18" t="s">
        <v>40</v>
      </c>
      <c r="C15" s="37">
        <f t="shared" si="0"/>
        <v>1100</v>
      </c>
      <c r="D15" s="38"/>
      <c r="E15" s="38">
        <v>1100</v>
      </c>
    </row>
    <row r="16" spans="1:5" ht="24" customHeight="1">
      <c r="A16" s="2" t="s">
        <v>142</v>
      </c>
      <c r="B16" s="18" t="s">
        <v>143</v>
      </c>
      <c r="C16" s="37">
        <f t="shared" si="0"/>
        <v>80</v>
      </c>
      <c r="D16" s="38"/>
      <c r="E16" s="38">
        <v>80</v>
      </c>
    </row>
    <row r="17" spans="1:5" ht="24" customHeight="1">
      <c r="A17" s="2" t="s">
        <v>96</v>
      </c>
      <c r="B17" s="18" t="s">
        <v>97</v>
      </c>
      <c r="C17" s="37">
        <f t="shared" si="0"/>
        <v>250</v>
      </c>
      <c r="D17" s="38"/>
      <c r="E17" s="38">
        <v>250</v>
      </c>
    </row>
    <row r="18" spans="1:5" ht="24" customHeight="1">
      <c r="A18" s="2" t="s">
        <v>41</v>
      </c>
      <c r="B18" s="18" t="s">
        <v>42</v>
      </c>
      <c r="C18" s="37">
        <f t="shared" si="0"/>
        <v>4246</v>
      </c>
      <c r="D18" s="38">
        <v>3200</v>
      </c>
      <c r="E18" s="38">
        <v>1046</v>
      </c>
    </row>
    <row r="19" spans="1:5" ht="24" customHeight="1">
      <c r="A19" s="2">
        <v>103060129</v>
      </c>
      <c r="B19" s="18" t="s">
        <v>98</v>
      </c>
      <c r="C19" s="37">
        <f t="shared" si="0"/>
        <v>0</v>
      </c>
      <c r="D19" s="38"/>
      <c r="E19" s="38"/>
    </row>
    <row r="20" spans="1:5" ht="24" customHeight="1">
      <c r="A20" s="2" t="s">
        <v>43</v>
      </c>
      <c r="B20" s="18" t="s">
        <v>44</v>
      </c>
      <c r="C20" s="37">
        <f t="shared" si="0"/>
        <v>4429</v>
      </c>
      <c r="D20" s="38">
        <v>3500</v>
      </c>
      <c r="E20" s="38">
        <v>929</v>
      </c>
    </row>
    <row r="21" spans="1:5" ht="24" customHeight="1">
      <c r="A21" s="2" t="s">
        <v>103</v>
      </c>
      <c r="B21" s="18" t="s">
        <v>104</v>
      </c>
      <c r="C21" s="37">
        <f t="shared" si="0"/>
        <v>0</v>
      </c>
      <c r="D21" s="38"/>
      <c r="E21" s="38"/>
    </row>
    <row r="22" spans="1:5" ht="24" customHeight="1">
      <c r="A22" s="2" t="s">
        <v>45</v>
      </c>
      <c r="B22" s="18" t="s">
        <v>46</v>
      </c>
      <c r="C22" s="37">
        <f t="shared" si="0"/>
        <v>1229</v>
      </c>
      <c r="D22" s="38">
        <v>950</v>
      </c>
      <c r="E22" s="38">
        <v>279</v>
      </c>
    </row>
    <row r="23" spans="1:5" ht="24" customHeight="1">
      <c r="A23" s="2" t="s">
        <v>47</v>
      </c>
      <c r="B23" s="18" t="s">
        <v>48</v>
      </c>
      <c r="C23" s="37">
        <f t="shared" si="0"/>
        <v>30376</v>
      </c>
      <c r="D23" s="38">
        <v>13491</v>
      </c>
      <c r="E23" s="38">
        <v>16885</v>
      </c>
    </row>
    <row r="24" spans="1:5" ht="24" customHeight="1">
      <c r="A24" s="3">
        <v>1030602</v>
      </c>
      <c r="B24" s="3" t="s">
        <v>7</v>
      </c>
      <c r="C24" s="37">
        <f t="shared" si="0"/>
        <v>6755</v>
      </c>
      <c r="D24" s="37">
        <f t="shared" ref="D24:E24" si="1">SUM(D25:D28)</f>
        <v>2329</v>
      </c>
      <c r="E24" s="37">
        <f t="shared" si="1"/>
        <v>4426</v>
      </c>
    </row>
    <row r="25" spans="1:5" ht="24" customHeight="1">
      <c r="A25" s="2" t="s">
        <v>49</v>
      </c>
      <c r="B25" s="18" t="s">
        <v>50</v>
      </c>
      <c r="C25" s="37">
        <f t="shared" si="0"/>
        <v>1207</v>
      </c>
      <c r="D25" s="38"/>
      <c r="E25" s="38">
        <v>1207</v>
      </c>
    </row>
    <row r="26" spans="1:5" ht="24" customHeight="1">
      <c r="A26" s="2" t="s">
        <v>51</v>
      </c>
      <c r="B26" s="18" t="s">
        <v>52</v>
      </c>
      <c r="C26" s="37">
        <f t="shared" si="0"/>
        <v>5518</v>
      </c>
      <c r="D26" s="38">
        <v>2329</v>
      </c>
      <c r="E26" s="38">
        <v>3189</v>
      </c>
    </row>
    <row r="27" spans="1:5" ht="24" customHeight="1">
      <c r="A27" s="2">
        <v>103060298</v>
      </c>
      <c r="B27" s="31" t="s">
        <v>109</v>
      </c>
      <c r="C27" s="37">
        <f t="shared" si="0"/>
        <v>0</v>
      </c>
      <c r="D27" s="38"/>
      <c r="E27" s="38"/>
    </row>
    <row r="28" spans="1:5" ht="24" customHeight="1">
      <c r="A28" s="2" t="s">
        <v>108</v>
      </c>
      <c r="B28" s="31" t="s">
        <v>110</v>
      </c>
      <c r="C28" s="37">
        <f t="shared" si="0"/>
        <v>30</v>
      </c>
      <c r="D28" s="38"/>
      <c r="E28" s="38">
        <v>30</v>
      </c>
    </row>
    <row r="29" spans="1:5" ht="24" customHeight="1">
      <c r="A29" s="3">
        <v>1030603</v>
      </c>
      <c r="B29" s="3" t="s">
        <v>9</v>
      </c>
      <c r="C29" s="37">
        <f t="shared" si="0"/>
        <v>0</v>
      </c>
      <c r="D29" s="37"/>
      <c r="E29" s="37"/>
    </row>
    <row r="30" spans="1:5" ht="24" customHeight="1">
      <c r="A30" s="2" t="s">
        <v>53</v>
      </c>
      <c r="B30" s="18" t="s">
        <v>54</v>
      </c>
      <c r="C30" s="37">
        <f t="shared" si="0"/>
        <v>0</v>
      </c>
      <c r="D30" s="38"/>
      <c r="E30" s="38"/>
    </row>
    <row r="31" spans="1:5" ht="24" customHeight="1">
      <c r="A31" s="2">
        <v>103060398</v>
      </c>
      <c r="B31" s="31" t="s">
        <v>99</v>
      </c>
      <c r="C31" s="37">
        <f t="shared" si="0"/>
        <v>0</v>
      </c>
      <c r="D31" s="38"/>
      <c r="E31" s="38"/>
    </row>
    <row r="32" spans="1:5" ht="24" customHeight="1">
      <c r="A32" s="3">
        <v>1030604</v>
      </c>
      <c r="B32" s="3" t="s">
        <v>11</v>
      </c>
      <c r="C32" s="37">
        <f t="shared" si="0"/>
        <v>0</v>
      </c>
      <c r="D32" s="37"/>
      <c r="E32" s="37"/>
    </row>
    <row r="33" spans="1:5" ht="24" customHeight="1">
      <c r="A33" s="2">
        <v>103060402</v>
      </c>
      <c r="B33" s="18" t="s">
        <v>95</v>
      </c>
      <c r="C33" s="37">
        <f t="shared" si="0"/>
        <v>0</v>
      </c>
      <c r="D33" s="37"/>
      <c r="E33" s="37"/>
    </row>
    <row r="34" spans="1:5" ht="24" customHeight="1">
      <c r="A34" s="2">
        <v>103060498</v>
      </c>
      <c r="B34" s="18" t="s">
        <v>94</v>
      </c>
      <c r="C34" s="37">
        <f t="shared" si="0"/>
        <v>0</v>
      </c>
      <c r="D34" s="38"/>
      <c r="E34" s="38"/>
    </row>
    <row r="35" spans="1:5" ht="24" customHeight="1">
      <c r="A35" s="3">
        <v>1030698</v>
      </c>
      <c r="B35" s="3" t="s">
        <v>55</v>
      </c>
      <c r="C35" s="37">
        <f t="shared" si="0"/>
        <v>14400</v>
      </c>
      <c r="D35" s="37"/>
      <c r="E35" s="37">
        <v>14400</v>
      </c>
    </row>
    <row r="36" spans="1:5" ht="24" customHeight="1">
      <c r="A36" s="3"/>
      <c r="B36" s="3"/>
      <c r="C36" s="37">
        <f t="shared" si="0"/>
        <v>0</v>
      </c>
      <c r="D36" s="37"/>
      <c r="E36" s="37"/>
    </row>
    <row r="37" spans="1:5" ht="24" customHeight="1">
      <c r="A37" s="3"/>
      <c r="B37" s="3"/>
      <c r="C37" s="37">
        <f t="shared" si="0"/>
        <v>0</v>
      </c>
      <c r="D37" s="37"/>
      <c r="E37" s="37"/>
    </row>
    <row r="38" spans="1:5" s="27" customFormat="1" ht="24" customHeight="1">
      <c r="A38" s="3"/>
      <c r="B38" s="17" t="s">
        <v>13</v>
      </c>
      <c r="C38" s="37">
        <f t="shared" ref="C38" si="2">D38+E38</f>
        <v>120686</v>
      </c>
      <c r="D38" s="37">
        <f>D5+D24+D29+D32+D35</f>
        <v>57950</v>
      </c>
      <c r="E38" s="37">
        <f>E5+E24+E29+E32+E35</f>
        <v>62736</v>
      </c>
    </row>
  </sheetData>
  <mergeCells count="4">
    <mergeCell ref="A1:E1"/>
    <mergeCell ref="A3:A4"/>
    <mergeCell ref="B3:B4"/>
    <mergeCell ref="C3:E3"/>
  </mergeCells>
  <phoneticPr fontId="8" type="noConversion"/>
  <printOptions horizontalCentered="1"/>
  <pageMargins left="0.51181102362204722" right="0.51181102362204722" top="0.78740157480314965" bottom="0.59055118110236227" header="0.51181102362204722" footer="0.39370078740157483"/>
  <pageSetup paperSize="9" firstPageNumber="12" fitToHeight="3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workbookViewId="0">
      <selection activeCell="N16" sqref="N16"/>
    </sheetView>
  </sheetViews>
  <sheetFormatPr defaultRowHeight="12.75"/>
  <cols>
    <col min="1" max="1" width="9.42578125" customWidth="1"/>
    <col min="2" max="2" width="36.5703125" customWidth="1"/>
    <col min="3" max="3" width="11.5703125" customWidth="1"/>
    <col min="4" max="7" width="10.28515625" customWidth="1"/>
    <col min="8" max="8" width="8.7109375" customWidth="1"/>
    <col min="9" max="9" width="10.28515625" customWidth="1"/>
    <col min="10" max="10" width="7.28515625" customWidth="1"/>
    <col min="11" max="11" width="10.28515625" customWidth="1"/>
  </cols>
  <sheetData>
    <row r="1" spans="1:14" ht="35.450000000000003" customHeight="1">
      <c r="A1" s="112" t="s">
        <v>144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66"/>
      <c r="M1" s="66"/>
      <c r="N1" s="66"/>
    </row>
    <row r="2" spans="1:14" ht="19.5" customHeight="1">
      <c r="A2" s="6"/>
      <c r="B2" s="6"/>
      <c r="C2" s="5"/>
      <c r="D2" s="5"/>
      <c r="E2" s="5"/>
      <c r="F2" s="5"/>
      <c r="G2" s="5"/>
      <c r="H2" s="5"/>
      <c r="I2" s="5"/>
      <c r="J2" s="111" t="s">
        <v>56</v>
      </c>
      <c r="K2" s="111"/>
    </row>
    <row r="3" spans="1:14" ht="24" customHeight="1">
      <c r="A3" s="121" t="s">
        <v>24</v>
      </c>
      <c r="B3" s="121" t="s">
        <v>57</v>
      </c>
      <c r="C3" s="121" t="s">
        <v>153</v>
      </c>
      <c r="D3" s="121"/>
      <c r="E3" s="121"/>
      <c r="F3" s="121"/>
      <c r="G3" s="121"/>
      <c r="H3" s="121"/>
      <c r="I3" s="121"/>
      <c r="J3" s="121"/>
      <c r="K3" s="121"/>
    </row>
    <row r="4" spans="1:14" ht="24" customHeight="1">
      <c r="A4" s="121"/>
      <c r="B4" s="121"/>
      <c r="C4" s="119" t="s">
        <v>3</v>
      </c>
      <c r="D4" s="121" t="s">
        <v>26</v>
      </c>
      <c r="E4" s="121"/>
      <c r="F4" s="121" t="s">
        <v>59</v>
      </c>
      <c r="G4" s="121"/>
      <c r="H4" s="121" t="s">
        <v>60</v>
      </c>
      <c r="I4" s="121"/>
      <c r="J4" s="121" t="s">
        <v>61</v>
      </c>
      <c r="K4" s="121"/>
    </row>
    <row r="5" spans="1:14" ht="28.5" customHeight="1">
      <c r="A5" s="121"/>
      <c r="B5" s="121"/>
      <c r="C5" s="120"/>
      <c r="D5" s="69" t="s">
        <v>4</v>
      </c>
      <c r="E5" s="85" t="s">
        <v>128</v>
      </c>
      <c r="F5" s="69" t="s">
        <v>4</v>
      </c>
      <c r="G5" s="85" t="s">
        <v>128</v>
      </c>
      <c r="H5" s="69" t="s">
        <v>4</v>
      </c>
      <c r="I5" s="85" t="s">
        <v>128</v>
      </c>
      <c r="J5" s="69" t="s">
        <v>4</v>
      </c>
      <c r="K5" s="85" t="s">
        <v>128</v>
      </c>
    </row>
    <row r="6" spans="1:14" s="27" customFormat="1" ht="21.75" customHeight="1">
      <c r="A6" s="86" t="s">
        <v>62</v>
      </c>
      <c r="B6" s="86" t="s">
        <v>63</v>
      </c>
      <c r="C6" s="87">
        <f>D6+E6</f>
        <v>129980</v>
      </c>
      <c r="D6" s="104">
        <f t="shared" ref="D6:K6" si="0">D7+D12+D18+D20</f>
        <v>56964</v>
      </c>
      <c r="E6" s="104">
        <f t="shared" si="0"/>
        <v>73016</v>
      </c>
      <c r="F6" s="104">
        <f t="shared" si="0"/>
        <v>49286</v>
      </c>
      <c r="G6" s="104">
        <f t="shared" si="0"/>
        <v>38445</v>
      </c>
      <c r="H6" s="104">
        <f t="shared" si="0"/>
        <v>7678</v>
      </c>
      <c r="I6" s="104">
        <f t="shared" si="0"/>
        <v>28416</v>
      </c>
      <c r="J6" s="104">
        <f t="shared" si="0"/>
        <v>0</v>
      </c>
      <c r="K6" s="104">
        <f t="shared" si="0"/>
        <v>6155</v>
      </c>
    </row>
    <row r="7" spans="1:14" s="27" customFormat="1" ht="21.75" customHeight="1">
      <c r="A7" s="86">
        <v>22301</v>
      </c>
      <c r="B7" s="86" t="s">
        <v>118</v>
      </c>
      <c r="C7" s="87">
        <f t="shared" ref="C7:C22" si="1">D7+E7</f>
        <v>25780</v>
      </c>
      <c r="D7" s="105">
        <f t="shared" ref="D7:K7" si="2">SUM(D8:D11)</f>
        <v>5000</v>
      </c>
      <c r="E7" s="105">
        <f t="shared" si="2"/>
        <v>20780</v>
      </c>
      <c r="F7" s="105">
        <f t="shared" si="2"/>
        <v>0</v>
      </c>
      <c r="G7" s="105">
        <f t="shared" si="2"/>
        <v>0</v>
      </c>
      <c r="H7" s="105">
        <f t="shared" si="2"/>
        <v>5000</v>
      </c>
      <c r="I7" s="105">
        <f t="shared" si="2"/>
        <v>19650</v>
      </c>
      <c r="J7" s="105">
        <f t="shared" si="2"/>
        <v>0</v>
      </c>
      <c r="K7" s="105">
        <f t="shared" si="2"/>
        <v>1130</v>
      </c>
    </row>
    <row r="8" spans="1:14" ht="21.75" customHeight="1">
      <c r="A8" s="88" t="s">
        <v>64</v>
      </c>
      <c r="B8" s="89" t="s">
        <v>65</v>
      </c>
      <c r="C8" s="87">
        <f t="shared" si="1"/>
        <v>6328</v>
      </c>
      <c r="D8" s="91">
        <v>5000</v>
      </c>
      <c r="E8" s="91">
        <v>1328</v>
      </c>
      <c r="F8" s="91"/>
      <c r="G8" s="91"/>
      <c r="H8" s="91">
        <v>5000</v>
      </c>
      <c r="I8" s="91">
        <v>1328</v>
      </c>
      <c r="J8" s="91"/>
      <c r="K8" s="91"/>
    </row>
    <row r="9" spans="1:14" ht="21.75" customHeight="1">
      <c r="A9" s="88">
        <v>2230105</v>
      </c>
      <c r="B9" s="89" t="s">
        <v>120</v>
      </c>
      <c r="C9" s="87">
        <f>D9+E9</f>
        <v>16021</v>
      </c>
      <c r="D9" s="91"/>
      <c r="E9" s="91">
        <v>16021</v>
      </c>
      <c r="F9" s="91"/>
      <c r="G9" s="91"/>
      <c r="H9" s="91"/>
      <c r="I9" s="91">
        <v>16021</v>
      </c>
      <c r="J9" s="91"/>
      <c r="K9" s="91"/>
    </row>
    <row r="10" spans="1:14" ht="21.75" customHeight="1">
      <c r="A10" s="88" t="s">
        <v>66</v>
      </c>
      <c r="B10" s="89" t="s">
        <v>67</v>
      </c>
      <c r="C10" s="106">
        <f t="shared" si="1"/>
        <v>28</v>
      </c>
      <c r="D10" s="92"/>
      <c r="E10" s="92">
        <v>28</v>
      </c>
      <c r="F10" s="92"/>
      <c r="G10" s="92"/>
      <c r="H10" s="92"/>
      <c r="I10" s="92">
        <v>28</v>
      </c>
      <c r="J10" s="92"/>
      <c r="K10" s="92"/>
    </row>
    <row r="11" spans="1:14" ht="21.75" customHeight="1">
      <c r="A11" s="88" t="s">
        <v>68</v>
      </c>
      <c r="B11" s="89" t="s">
        <v>69</v>
      </c>
      <c r="C11" s="87">
        <f t="shared" si="1"/>
        <v>3403</v>
      </c>
      <c r="D11" s="92"/>
      <c r="E11" s="92">
        <v>3403</v>
      </c>
      <c r="F11" s="93"/>
      <c r="G11" s="93"/>
      <c r="H11" s="93"/>
      <c r="I11" s="92">
        <v>2273</v>
      </c>
      <c r="J11" s="93"/>
      <c r="K11" s="93">
        <v>1130</v>
      </c>
    </row>
    <row r="12" spans="1:14" s="27" customFormat="1" ht="21.75" customHeight="1">
      <c r="A12" s="86">
        <v>22302</v>
      </c>
      <c r="B12" s="86" t="s">
        <v>121</v>
      </c>
      <c r="C12" s="87">
        <f t="shared" si="1"/>
        <v>86166</v>
      </c>
      <c r="D12" s="104">
        <f t="shared" ref="D12:K12" si="3">SUM(D13:D17)</f>
        <v>45853</v>
      </c>
      <c r="E12" s="104">
        <f t="shared" si="3"/>
        <v>40313</v>
      </c>
      <c r="F12" s="104">
        <f t="shared" si="3"/>
        <v>45853</v>
      </c>
      <c r="G12" s="104">
        <f t="shared" si="3"/>
        <v>38163</v>
      </c>
      <c r="H12" s="104">
        <f t="shared" si="3"/>
        <v>0</v>
      </c>
      <c r="I12" s="104">
        <f t="shared" si="3"/>
        <v>2150</v>
      </c>
      <c r="J12" s="104">
        <f t="shared" si="3"/>
        <v>0</v>
      </c>
      <c r="K12" s="104">
        <f t="shared" si="3"/>
        <v>0</v>
      </c>
    </row>
    <row r="13" spans="1:14" ht="21.75" customHeight="1">
      <c r="A13" s="88" t="s">
        <v>70</v>
      </c>
      <c r="B13" s="89" t="s">
        <v>71</v>
      </c>
      <c r="C13" s="87">
        <f t="shared" si="1"/>
        <v>60576</v>
      </c>
      <c r="D13" s="93">
        <v>45853</v>
      </c>
      <c r="E13" s="93">
        <v>14723</v>
      </c>
      <c r="F13" s="93">
        <v>45853</v>
      </c>
      <c r="G13" s="93">
        <v>14723</v>
      </c>
      <c r="H13" s="93"/>
      <c r="I13" s="90"/>
      <c r="J13" s="93"/>
      <c r="K13" s="93"/>
    </row>
    <row r="14" spans="1:14" ht="21.75" customHeight="1">
      <c r="A14" s="88" t="s">
        <v>72</v>
      </c>
      <c r="B14" s="89" t="s">
        <v>73</v>
      </c>
      <c r="C14" s="87">
        <f t="shared" si="1"/>
        <v>500</v>
      </c>
      <c r="D14" s="91"/>
      <c r="E14" s="91">
        <v>500</v>
      </c>
      <c r="F14" s="93"/>
      <c r="G14" s="93">
        <v>500</v>
      </c>
      <c r="H14" s="93"/>
      <c r="I14" s="90"/>
      <c r="J14" s="93"/>
      <c r="K14" s="93"/>
    </row>
    <row r="15" spans="1:14" ht="21.75" customHeight="1">
      <c r="A15" s="88" t="s">
        <v>102</v>
      </c>
      <c r="B15" s="89" t="s">
        <v>122</v>
      </c>
      <c r="C15" s="87">
        <f t="shared" si="1"/>
        <v>0</v>
      </c>
      <c r="D15" s="92"/>
      <c r="E15" s="92"/>
      <c r="F15" s="93"/>
      <c r="G15" s="93"/>
      <c r="H15" s="93"/>
      <c r="I15" s="90"/>
      <c r="J15" s="93"/>
      <c r="K15" s="93"/>
    </row>
    <row r="16" spans="1:14" ht="21.75" customHeight="1">
      <c r="A16" s="95">
        <v>2230208</v>
      </c>
      <c r="B16" s="96" t="s">
        <v>138</v>
      </c>
      <c r="C16" s="87">
        <f t="shared" si="1"/>
        <v>300</v>
      </c>
      <c r="D16" s="91"/>
      <c r="E16" s="91">
        <v>300</v>
      </c>
      <c r="F16" s="91"/>
      <c r="G16" s="93">
        <v>300</v>
      </c>
      <c r="H16" s="93"/>
      <c r="I16" s="90"/>
      <c r="J16" s="93"/>
      <c r="K16" s="93"/>
    </row>
    <row r="17" spans="1:11" ht="21.75" customHeight="1">
      <c r="A17" s="98" t="s">
        <v>76</v>
      </c>
      <c r="B17" s="99" t="s">
        <v>77</v>
      </c>
      <c r="C17" s="106">
        <f t="shared" si="1"/>
        <v>24790</v>
      </c>
      <c r="D17" s="108"/>
      <c r="E17" s="108">
        <v>24790</v>
      </c>
      <c r="F17" s="92"/>
      <c r="G17" s="93">
        <v>22640</v>
      </c>
      <c r="H17" s="93"/>
      <c r="I17" s="92">
        <v>2150</v>
      </c>
      <c r="J17" s="93"/>
      <c r="K17" s="93"/>
    </row>
    <row r="18" spans="1:11" s="27" customFormat="1" ht="21.75" customHeight="1">
      <c r="A18" s="101">
        <v>22303</v>
      </c>
      <c r="B18" s="101" t="s">
        <v>123</v>
      </c>
      <c r="C18" s="87">
        <f t="shared" si="1"/>
        <v>5987</v>
      </c>
      <c r="D18" s="105">
        <f>D19</f>
        <v>0</v>
      </c>
      <c r="E18" s="105">
        <f t="shared" ref="E18:K18" si="4">E19</f>
        <v>5987</v>
      </c>
      <c r="F18" s="105">
        <f t="shared" si="4"/>
        <v>0</v>
      </c>
      <c r="G18" s="105">
        <f t="shared" si="4"/>
        <v>0</v>
      </c>
      <c r="H18" s="105">
        <f t="shared" si="4"/>
        <v>0</v>
      </c>
      <c r="I18" s="105">
        <f t="shared" si="4"/>
        <v>5887</v>
      </c>
      <c r="J18" s="105">
        <f t="shared" si="4"/>
        <v>0</v>
      </c>
      <c r="K18" s="105">
        <f t="shared" si="4"/>
        <v>100</v>
      </c>
    </row>
    <row r="19" spans="1:11" ht="21.75" customHeight="1">
      <c r="A19" s="98">
        <v>2230301</v>
      </c>
      <c r="B19" s="99" t="s">
        <v>123</v>
      </c>
      <c r="C19" s="87">
        <f t="shared" si="1"/>
        <v>5987</v>
      </c>
      <c r="D19" s="109"/>
      <c r="E19" s="109">
        <v>5987</v>
      </c>
      <c r="F19" s="107"/>
      <c r="G19" s="107"/>
      <c r="H19" s="107"/>
      <c r="I19" s="110">
        <v>5887</v>
      </c>
      <c r="J19" s="107"/>
      <c r="K19" s="107">
        <v>100</v>
      </c>
    </row>
    <row r="20" spans="1:11" s="27" customFormat="1" ht="21.75" customHeight="1">
      <c r="A20" s="101">
        <v>22399</v>
      </c>
      <c r="B20" s="101" t="s">
        <v>124</v>
      </c>
      <c r="C20" s="87">
        <f t="shared" si="1"/>
        <v>12047</v>
      </c>
      <c r="D20" s="104">
        <f>D21</f>
        <v>6111</v>
      </c>
      <c r="E20" s="104">
        <f t="shared" ref="E20:K20" si="5">E21</f>
        <v>5936</v>
      </c>
      <c r="F20" s="104">
        <f t="shared" si="5"/>
        <v>3433</v>
      </c>
      <c r="G20" s="104">
        <f t="shared" si="5"/>
        <v>282</v>
      </c>
      <c r="H20" s="104">
        <f t="shared" si="5"/>
        <v>2678</v>
      </c>
      <c r="I20" s="104">
        <f t="shared" si="5"/>
        <v>729</v>
      </c>
      <c r="J20" s="104">
        <f t="shared" si="5"/>
        <v>0</v>
      </c>
      <c r="K20" s="104">
        <f t="shared" si="5"/>
        <v>4925</v>
      </c>
    </row>
    <row r="21" spans="1:11" ht="21.75" customHeight="1">
      <c r="A21" s="98" t="s">
        <v>78</v>
      </c>
      <c r="B21" s="99" t="s">
        <v>79</v>
      </c>
      <c r="C21" s="87">
        <f t="shared" si="1"/>
        <v>12047</v>
      </c>
      <c r="D21" s="91">
        <v>6111</v>
      </c>
      <c r="E21" s="91">
        <v>5936</v>
      </c>
      <c r="F21" s="91">
        <v>3433</v>
      </c>
      <c r="G21" s="91">
        <v>282</v>
      </c>
      <c r="H21" s="91">
        <v>2678</v>
      </c>
      <c r="I21" s="91">
        <v>729</v>
      </c>
      <c r="J21" s="91"/>
      <c r="K21" s="91">
        <v>4925</v>
      </c>
    </row>
    <row r="22" spans="1:11" s="27" customFormat="1" ht="21.75" customHeight="1">
      <c r="A22" s="101"/>
      <c r="B22" s="102" t="s">
        <v>14</v>
      </c>
      <c r="C22" s="87">
        <f t="shared" si="1"/>
        <v>129980</v>
      </c>
      <c r="D22" s="104">
        <f t="shared" ref="D22:K22" si="6">D7+D12+D18+D20</f>
        <v>56964</v>
      </c>
      <c r="E22" s="104">
        <f t="shared" si="6"/>
        <v>73016</v>
      </c>
      <c r="F22" s="104">
        <f t="shared" si="6"/>
        <v>49286</v>
      </c>
      <c r="G22" s="104">
        <f t="shared" si="6"/>
        <v>38445</v>
      </c>
      <c r="H22" s="104">
        <f t="shared" si="6"/>
        <v>7678</v>
      </c>
      <c r="I22" s="104">
        <f t="shared" si="6"/>
        <v>28416</v>
      </c>
      <c r="J22" s="104">
        <f t="shared" si="6"/>
        <v>0</v>
      </c>
      <c r="K22" s="104">
        <f t="shared" si="6"/>
        <v>6155</v>
      </c>
    </row>
    <row r="23" spans="1:11" ht="24.75" customHeight="1"/>
  </sheetData>
  <mergeCells count="10">
    <mergeCell ref="C4:C5"/>
    <mergeCell ref="D4:E4"/>
    <mergeCell ref="F4:G4"/>
    <mergeCell ref="H4:I4"/>
    <mergeCell ref="A1:K1"/>
    <mergeCell ref="A3:A5"/>
    <mergeCell ref="B3:B5"/>
    <mergeCell ref="C3:K3"/>
    <mergeCell ref="J4:K4"/>
    <mergeCell ref="J2:K2"/>
  </mergeCells>
  <phoneticPr fontId="2" type="noConversion"/>
  <printOptions horizontalCentered="1"/>
  <pageMargins left="0.51181102362204722" right="0.51181102362204722" top="0.78740157480314965" bottom="0.59055118110236227" header="0.51181102362204722" footer="0.39370078740157483"/>
  <pageSetup paperSize="9" firstPageNumber="14" fitToHeight="2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showZeros="0" workbookViewId="0">
      <selection activeCell="F10" sqref="F10"/>
    </sheetView>
  </sheetViews>
  <sheetFormatPr defaultRowHeight="12.75"/>
  <cols>
    <col min="1" max="1" width="32.85546875" customWidth="1"/>
    <col min="2" max="3" width="15.7109375" style="33" customWidth="1"/>
    <col min="4" max="4" width="38.28515625" style="33" customWidth="1"/>
    <col min="5" max="6" width="15.7109375" style="33" customWidth="1"/>
  </cols>
  <sheetData>
    <row r="1" spans="1:6" ht="50.1" customHeight="1">
      <c r="A1" s="112" t="s">
        <v>145</v>
      </c>
      <c r="B1" s="112"/>
      <c r="C1" s="112"/>
      <c r="D1" s="112"/>
      <c r="E1" s="112"/>
      <c r="F1" s="112"/>
    </row>
    <row r="2" spans="1:6" ht="20.25" customHeight="1">
      <c r="A2" s="6"/>
      <c r="B2" s="6"/>
      <c r="C2" s="6"/>
      <c r="D2" s="6"/>
      <c r="E2" s="6"/>
      <c r="F2" s="51" t="s">
        <v>81</v>
      </c>
    </row>
    <row r="3" spans="1:6" s="8" customFormat="1" ht="32.450000000000003" customHeight="1">
      <c r="A3" s="123" t="s">
        <v>0</v>
      </c>
      <c r="B3" s="123"/>
      <c r="C3" s="123"/>
      <c r="D3" s="123" t="s">
        <v>1</v>
      </c>
      <c r="E3" s="123"/>
      <c r="F3" s="123"/>
    </row>
    <row r="4" spans="1:6" s="8" customFormat="1" ht="32.450000000000003" customHeight="1">
      <c r="A4" s="14" t="s">
        <v>2</v>
      </c>
      <c r="B4" s="15" t="s">
        <v>137</v>
      </c>
      <c r="C4" s="15" t="s">
        <v>146</v>
      </c>
      <c r="D4" s="32" t="s">
        <v>2</v>
      </c>
      <c r="E4" s="15" t="s">
        <v>137</v>
      </c>
      <c r="F4" s="15" t="s">
        <v>146</v>
      </c>
    </row>
    <row r="5" spans="1:6" ht="32.450000000000003" customHeight="1">
      <c r="A5" s="9" t="s">
        <v>5</v>
      </c>
      <c r="B5" s="47">
        <v>41333</v>
      </c>
      <c r="C5" s="41">
        <v>55621</v>
      </c>
      <c r="D5" s="9" t="s">
        <v>6</v>
      </c>
      <c r="E5" s="36">
        <v>2168</v>
      </c>
      <c r="F5" s="41">
        <v>5000</v>
      </c>
    </row>
    <row r="6" spans="1:6" ht="32.450000000000003" customHeight="1">
      <c r="A6" s="9" t="s">
        <v>7</v>
      </c>
      <c r="B6" s="47">
        <v>2256</v>
      </c>
      <c r="C6" s="36">
        <v>2329</v>
      </c>
      <c r="D6" s="9" t="s">
        <v>8</v>
      </c>
      <c r="E6" s="36">
        <v>11762</v>
      </c>
      <c r="F6" s="36">
        <v>45853</v>
      </c>
    </row>
    <row r="7" spans="1:6" ht="32.450000000000003" customHeight="1">
      <c r="A7" s="9" t="s">
        <v>9</v>
      </c>
      <c r="B7" s="47"/>
      <c r="C7" s="36"/>
      <c r="D7" s="9" t="s">
        <v>10</v>
      </c>
      <c r="E7" s="36"/>
      <c r="F7" s="36"/>
    </row>
    <row r="8" spans="1:6" ht="32.450000000000003" customHeight="1">
      <c r="A8" s="9" t="s">
        <v>11</v>
      </c>
      <c r="B8" s="47"/>
      <c r="C8" s="36"/>
      <c r="D8" s="9" t="s">
        <v>12</v>
      </c>
      <c r="E8" s="36"/>
      <c r="F8" s="36"/>
    </row>
    <row r="9" spans="1:6" ht="32.450000000000003" customHeight="1">
      <c r="A9" s="9" t="s">
        <v>55</v>
      </c>
      <c r="B9" s="48"/>
      <c r="C9" s="41">
        <v>0</v>
      </c>
      <c r="D9" s="9" t="s">
        <v>80</v>
      </c>
      <c r="E9" s="41"/>
      <c r="F9" s="41">
        <v>6111</v>
      </c>
    </row>
    <row r="10" spans="1:6" ht="32.450000000000003" customHeight="1">
      <c r="A10" s="9"/>
      <c r="B10" s="41"/>
      <c r="C10" s="41"/>
      <c r="D10" s="10"/>
      <c r="E10" s="41"/>
      <c r="F10" s="41"/>
    </row>
    <row r="11" spans="1:6" ht="32.450000000000003" customHeight="1">
      <c r="A11" s="12" t="s">
        <v>13</v>
      </c>
      <c r="B11" s="42">
        <f>B5+B6+B7+B8+B9</f>
        <v>43589</v>
      </c>
      <c r="C11" s="42">
        <f>C5+C6+C7+C8+C9</f>
        <v>57950</v>
      </c>
      <c r="D11" s="12" t="s">
        <v>14</v>
      </c>
      <c r="E11" s="42">
        <f>E5+E6+E9</f>
        <v>13930</v>
      </c>
      <c r="F11" s="42">
        <f>F5+F6+F9</f>
        <v>56964</v>
      </c>
    </row>
    <row r="12" spans="1:6" ht="32.450000000000003" customHeight="1">
      <c r="A12" s="9" t="s">
        <v>15</v>
      </c>
      <c r="B12" s="36">
        <v>9854</v>
      </c>
      <c r="C12" s="36">
        <v>7040</v>
      </c>
      <c r="D12" s="9" t="s">
        <v>16</v>
      </c>
      <c r="E12" s="36">
        <v>11686</v>
      </c>
      <c r="F12" s="36">
        <v>7040</v>
      </c>
    </row>
    <row r="13" spans="1:6" ht="32.450000000000003" customHeight="1">
      <c r="A13" s="9" t="s">
        <v>17</v>
      </c>
      <c r="B13" s="36">
        <v>1649</v>
      </c>
      <c r="C13" s="36">
        <v>16399</v>
      </c>
      <c r="D13" s="9" t="s">
        <v>18</v>
      </c>
      <c r="E13" s="36">
        <v>13077</v>
      </c>
      <c r="F13" s="36">
        <v>17385</v>
      </c>
    </row>
    <row r="14" spans="1:6" ht="32.450000000000003" customHeight="1">
      <c r="A14" s="9"/>
      <c r="B14" s="41"/>
      <c r="C14" s="41"/>
      <c r="D14" s="9" t="s">
        <v>19</v>
      </c>
      <c r="E14" s="41">
        <v>16399</v>
      </c>
      <c r="F14" s="41"/>
    </row>
    <row r="15" spans="1:6" ht="32.450000000000003" customHeight="1">
      <c r="A15" s="12" t="s">
        <v>20</v>
      </c>
      <c r="B15" s="42">
        <f>B11+B12+B13</f>
        <v>55092</v>
      </c>
      <c r="C15" s="42">
        <f>C11+C12+C13</f>
        <v>81389</v>
      </c>
      <c r="D15" s="12" t="s">
        <v>21</v>
      </c>
      <c r="E15" s="42">
        <f>E11+E12+E13+E14</f>
        <v>55092</v>
      </c>
      <c r="F15" s="42">
        <f>F11+F12+F13+F14</f>
        <v>81389</v>
      </c>
    </row>
  </sheetData>
  <mergeCells count="3">
    <mergeCell ref="A1:F1"/>
    <mergeCell ref="A3:C3"/>
    <mergeCell ref="D3:F3"/>
  </mergeCells>
  <phoneticPr fontId="8" type="noConversion"/>
  <printOptions horizontalCentered="1"/>
  <pageMargins left="0.51181102362204722" right="0.51181102362204722" top="0.78740157480314965" bottom="0.59055118110236227" header="0.51181102362204722" footer="0.39370078740157483"/>
  <pageSetup paperSize="9" firstPageNumber="15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showGridLines="0" showZeros="0" workbookViewId="0">
      <selection activeCell="B19" sqref="B19"/>
    </sheetView>
  </sheetViews>
  <sheetFormatPr defaultRowHeight="12.75"/>
  <cols>
    <col min="1" max="1" width="19.85546875" customWidth="1"/>
    <col min="2" max="2" width="48.42578125" customWidth="1"/>
    <col min="3" max="4" width="21.7109375" style="33" customWidth="1"/>
    <col min="5" max="5" width="21.7109375" customWidth="1"/>
  </cols>
  <sheetData>
    <row r="1" spans="1:14" ht="36" customHeight="1">
      <c r="A1" s="117" t="s">
        <v>147</v>
      </c>
      <c r="B1" s="117"/>
      <c r="C1" s="117"/>
      <c r="D1" s="117"/>
      <c r="E1" s="117"/>
      <c r="F1" s="66"/>
      <c r="G1" s="66"/>
      <c r="H1" s="66"/>
      <c r="I1" s="66"/>
      <c r="J1" s="66"/>
      <c r="K1" s="66"/>
      <c r="L1" s="66"/>
      <c r="M1" s="66"/>
      <c r="N1" s="66"/>
    </row>
    <row r="2" spans="1:14" ht="17.45" customHeight="1">
      <c r="A2" s="4"/>
      <c r="B2" s="4"/>
      <c r="C2" s="4"/>
      <c r="D2" s="51"/>
      <c r="E2" s="13" t="s">
        <v>84</v>
      </c>
    </row>
    <row r="3" spans="1:14" ht="33.75" customHeight="1">
      <c r="A3" s="14" t="s">
        <v>24</v>
      </c>
      <c r="B3" s="14" t="s">
        <v>111</v>
      </c>
      <c r="C3" s="32" t="s">
        <v>137</v>
      </c>
      <c r="D3" s="32" t="s">
        <v>146</v>
      </c>
      <c r="E3" s="19" t="s">
        <v>58</v>
      </c>
    </row>
    <row r="4" spans="1:14" ht="23.25" customHeight="1">
      <c r="A4" s="20">
        <v>1030601</v>
      </c>
      <c r="B4" s="11" t="s">
        <v>5</v>
      </c>
      <c r="C4" s="42">
        <f>SUM(C5:C15)</f>
        <v>41333</v>
      </c>
      <c r="D4" s="42">
        <f>SUM(D5:D15)</f>
        <v>55621</v>
      </c>
      <c r="E4" s="43">
        <f>D4/C4*100</f>
        <v>134.56802070984443</v>
      </c>
    </row>
    <row r="5" spans="1:14" ht="23.25" customHeight="1">
      <c r="A5" s="21">
        <v>103060105</v>
      </c>
      <c r="B5" s="9" t="s">
        <v>82</v>
      </c>
      <c r="C5" s="45">
        <v>98</v>
      </c>
      <c r="D5" s="41">
        <v>100</v>
      </c>
      <c r="E5" s="44"/>
    </row>
    <row r="6" spans="1:14" ht="23.25" customHeight="1">
      <c r="A6" s="2" t="s">
        <v>92</v>
      </c>
      <c r="B6" s="9" t="s">
        <v>163</v>
      </c>
      <c r="C6" s="45">
        <v>330</v>
      </c>
      <c r="D6" s="45">
        <v>620</v>
      </c>
      <c r="E6" s="44">
        <f t="shared" ref="E6:E13" si="0">D6/C6*100</f>
        <v>187.87878787878788</v>
      </c>
    </row>
    <row r="7" spans="1:14" ht="23.25" customHeight="1">
      <c r="A7" s="21">
        <v>103060108</v>
      </c>
      <c r="B7" s="9" t="s">
        <v>155</v>
      </c>
      <c r="C7" s="45">
        <v>712</v>
      </c>
      <c r="D7" s="45">
        <v>1500</v>
      </c>
      <c r="E7" s="44">
        <f t="shared" si="0"/>
        <v>210.67415730337081</v>
      </c>
    </row>
    <row r="8" spans="1:14" ht="23.25" customHeight="1">
      <c r="A8" s="21">
        <v>103060116</v>
      </c>
      <c r="B8" s="9" t="s">
        <v>156</v>
      </c>
      <c r="C8" s="45">
        <v>29282</v>
      </c>
      <c r="D8" s="45">
        <v>32000</v>
      </c>
      <c r="E8" s="44">
        <f t="shared" si="0"/>
        <v>109.28215285841132</v>
      </c>
    </row>
    <row r="9" spans="1:14" ht="23.25" customHeight="1">
      <c r="A9" s="21">
        <v>103060118</v>
      </c>
      <c r="B9" s="9" t="s">
        <v>157</v>
      </c>
      <c r="C9" s="45"/>
      <c r="D9" s="45"/>
      <c r="E9" s="44"/>
    </row>
    <row r="10" spans="1:14" ht="23.25" customHeight="1">
      <c r="A10" s="21">
        <v>103060119</v>
      </c>
      <c r="B10" s="9" t="s">
        <v>158</v>
      </c>
      <c r="C10" s="45">
        <v>236</v>
      </c>
      <c r="D10" s="45">
        <v>260</v>
      </c>
      <c r="E10" s="44"/>
    </row>
    <row r="11" spans="1:14" ht="23.25" customHeight="1">
      <c r="A11" s="21">
        <v>103060125</v>
      </c>
      <c r="B11" s="9" t="s">
        <v>159</v>
      </c>
      <c r="C11" s="45">
        <v>2294</v>
      </c>
      <c r="D11" s="45">
        <v>3200</v>
      </c>
      <c r="E11" s="44">
        <f t="shared" si="0"/>
        <v>139.49433304272014</v>
      </c>
    </row>
    <row r="12" spans="1:14" ht="23.25" customHeight="1">
      <c r="A12" s="21">
        <v>103060129</v>
      </c>
      <c r="B12" s="9" t="s">
        <v>160</v>
      </c>
      <c r="C12" s="45"/>
      <c r="D12" s="45"/>
      <c r="E12" s="44"/>
    </row>
    <row r="13" spans="1:14" ht="23.25" customHeight="1">
      <c r="A13" s="21">
        <v>103060131</v>
      </c>
      <c r="B13" s="9" t="s">
        <v>161</v>
      </c>
      <c r="C13" s="45">
        <v>3149</v>
      </c>
      <c r="D13" s="45">
        <v>3500</v>
      </c>
      <c r="E13" s="44">
        <f t="shared" si="0"/>
        <v>111.14639568116861</v>
      </c>
    </row>
    <row r="14" spans="1:14" ht="23.25" customHeight="1">
      <c r="A14" s="2" t="s">
        <v>45</v>
      </c>
      <c r="B14" s="9" t="s">
        <v>164</v>
      </c>
      <c r="C14" s="45">
        <v>0</v>
      </c>
      <c r="D14" s="45">
        <v>950</v>
      </c>
      <c r="E14" s="44"/>
    </row>
    <row r="15" spans="1:14" ht="23.25" customHeight="1">
      <c r="A15" s="21">
        <v>103060198</v>
      </c>
      <c r="B15" s="9" t="s">
        <v>162</v>
      </c>
      <c r="C15" s="45">
        <v>5232</v>
      </c>
      <c r="D15" s="45">
        <v>13491</v>
      </c>
      <c r="E15" s="44">
        <f>D15/C15*100</f>
        <v>257.85550458715596</v>
      </c>
    </row>
    <row r="16" spans="1:14" ht="23.25" customHeight="1">
      <c r="A16" s="20">
        <v>1030602</v>
      </c>
      <c r="B16" s="20" t="s">
        <v>83</v>
      </c>
      <c r="C16" s="45">
        <f>SUM(C17:C18)</f>
        <v>2256</v>
      </c>
      <c r="D16" s="45">
        <f>SUM(D17:D18)</f>
        <v>2329</v>
      </c>
      <c r="E16" s="44">
        <f t="shared" ref="E16:E18" si="1">D16/C16*100</f>
        <v>103.23581560283688</v>
      </c>
    </row>
    <row r="17" spans="1:5" ht="23.25" customHeight="1">
      <c r="A17" s="21">
        <v>103060202</v>
      </c>
      <c r="B17" s="9" t="s">
        <v>86</v>
      </c>
      <c r="C17" s="45">
        <v>856</v>
      </c>
      <c r="D17" s="45">
        <v>0</v>
      </c>
      <c r="E17" s="44"/>
    </row>
    <row r="18" spans="1:5" ht="23.25" customHeight="1">
      <c r="A18" s="2" t="s">
        <v>51</v>
      </c>
      <c r="B18" s="9" t="s">
        <v>114</v>
      </c>
      <c r="C18" s="45">
        <v>1400</v>
      </c>
      <c r="D18" s="45">
        <v>2329</v>
      </c>
      <c r="E18" s="44">
        <f t="shared" si="1"/>
        <v>166.35714285714286</v>
      </c>
    </row>
    <row r="19" spans="1:5" ht="23.25" customHeight="1">
      <c r="A19" s="20">
        <v>1030698</v>
      </c>
      <c r="B19" s="11" t="s">
        <v>170</v>
      </c>
      <c r="C19" s="45"/>
      <c r="D19" s="45">
        <v>0</v>
      </c>
      <c r="E19" s="44"/>
    </row>
    <row r="20" spans="1:5" ht="23.25" customHeight="1">
      <c r="A20" s="21"/>
      <c r="B20" s="9"/>
      <c r="C20" s="41"/>
      <c r="D20" s="41"/>
      <c r="E20" s="44"/>
    </row>
    <row r="21" spans="1:5" ht="23.25" customHeight="1">
      <c r="A21" s="124" t="s">
        <v>85</v>
      </c>
      <c r="B21" s="124"/>
      <c r="C21" s="42">
        <f>C4+C16+C19</f>
        <v>43589</v>
      </c>
      <c r="D21" s="42">
        <f>D4+D16+D19</f>
        <v>57950</v>
      </c>
      <c r="E21" s="44">
        <f>D21/C21*100</f>
        <v>132.94638555598891</v>
      </c>
    </row>
  </sheetData>
  <mergeCells count="2">
    <mergeCell ref="A21:B21"/>
    <mergeCell ref="A1:E1"/>
  </mergeCells>
  <phoneticPr fontId="8" type="noConversion"/>
  <printOptions horizontalCentered="1"/>
  <pageMargins left="0.51181102362204722" right="0.51181102362204722" top="0.78740157480314965" bottom="0.59055118110236227" header="0.51181102362204722" footer="0.39370078740157483"/>
  <pageSetup paperSize="9" firstPageNumber="16" fitToHeight="3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showZeros="0" workbookViewId="0">
      <selection activeCell="L16" sqref="L16"/>
    </sheetView>
  </sheetViews>
  <sheetFormatPr defaultRowHeight="12.75"/>
  <cols>
    <col min="1" max="1" width="10.28515625" customWidth="1"/>
    <col min="2" max="2" width="35.7109375" customWidth="1"/>
    <col min="3" max="9" width="12.42578125" customWidth="1"/>
    <col min="10" max="10" width="12.7109375" customWidth="1"/>
  </cols>
  <sheetData>
    <row r="1" spans="1:14" ht="31.9" customHeight="1">
      <c r="A1" s="112" t="s">
        <v>148</v>
      </c>
      <c r="B1" s="112"/>
      <c r="C1" s="112"/>
      <c r="D1" s="112"/>
      <c r="E1" s="112"/>
      <c r="F1" s="112"/>
      <c r="G1" s="112"/>
      <c r="H1" s="112"/>
      <c r="I1" s="112"/>
      <c r="J1" s="66"/>
      <c r="K1" s="66"/>
      <c r="L1" s="66"/>
      <c r="M1" s="66"/>
      <c r="N1" s="66"/>
    </row>
    <row r="2" spans="1:14" ht="14.25" customHeight="1">
      <c r="A2" s="6"/>
      <c r="B2" s="6"/>
      <c r="C2" s="6"/>
      <c r="D2" s="6"/>
      <c r="E2" s="6"/>
      <c r="F2" s="6"/>
      <c r="G2" s="6"/>
      <c r="H2" s="6"/>
      <c r="I2" s="51"/>
    </row>
    <row r="3" spans="1:14" ht="27" customHeight="1">
      <c r="A3" s="123" t="s">
        <v>24</v>
      </c>
      <c r="B3" s="123" t="s">
        <v>57</v>
      </c>
      <c r="C3" s="123" t="s">
        <v>137</v>
      </c>
      <c r="D3" s="123"/>
      <c r="E3" s="123"/>
      <c r="F3" s="123" t="s">
        <v>146</v>
      </c>
      <c r="G3" s="123"/>
      <c r="H3" s="123"/>
      <c r="I3" s="125" t="s">
        <v>129</v>
      </c>
    </row>
    <row r="4" spans="1:14" ht="38.1" customHeight="1">
      <c r="A4" s="123"/>
      <c r="B4" s="123"/>
      <c r="C4" s="14" t="s">
        <v>26</v>
      </c>
      <c r="D4" s="52" t="s">
        <v>113</v>
      </c>
      <c r="E4" s="52" t="s">
        <v>112</v>
      </c>
      <c r="F4" s="14" t="s">
        <v>26</v>
      </c>
      <c r="G4" s="52" t="s">
        <v>113</v>
      </c>
      <c r="H4" s="52" t="s">
        <v>112</v>
      </c>
      <c r="I4" s="125"/>
    </row>
    <row r="5" spans="1:14" ht="27" customHeight="1">
      <c r="A5" s="60">
        <v>22301</v>
      </c>
      <c r="B5" s="22" t="s">
        <v>87</v>
      </c>
      <c r="C5" s="53">
        <f t="shared" ref="C5:H5" si="0">C6+C7</f>
        <v>2168</v>
      </c>
      <c r="D5" s="53">
        <f t="shared" si="0"/>
        <v>0</v>
      </c>
      <c r="E5" s="53">
        <f t="shared" si="0"/>
        <v>2168</v>
      </c>
      <c r="F5" s="53">
        <f>G5+H5</f>
        <v>5000</v>
      </c>
      <c r="G5" s="53">
        <f t="shared" si="0"/>
        <v>0</v>
      </c>
      <c r="H5" s="53">
        <f t="shared" si="0"/>
        <v>5000</v>
      </c>
      <c r="I5" s="54">
        <f>F5/C5*100</f>
        <v>230.62730627306274</v>
      </c>
      <c r="J5" s="28"/>
      <c r="K5" s="29"/>
    </row>
    <row r="6" spans="1:14" ht="27" customHeight="1">
      <c r="A6" s="61">
        <v>2230102</v>
      </c>
      <c r="B6" s="24" t="s">
        <v>165</v>
      </c>
      <c r="C6" s="55">
        <f>E6+D6</f>
        <v>1668</v>
      </c>
      <c r="D6" s="39"/>
      <c r="E6" s="40">
        <v>1668</v>
      </c>
      <c r="F6" s="53">
        <f>G6+H6</f>
        <v>5000</v>
      </c>
      <c r="G6" s="39"/>
      <c r="H6" s="40">
        <v>5000</v>
      </c>
      <c r="I6" s="57">
        <f>F6/C6*100</f>
        <v>299.76019184652279</v>
      </c>
    </row>
    <row r="7" spans="1:14" ht="27" customHeight="1">
      <c r="A7" s="61">
        <v>2230107</v>
      </c>
      <c r="B7" s="24" t="s">
        <v>88</v>
      </c>
      <c r="C7" s="55">
        <f>E7+D7</f>
        <v>500</v>
      </c>
      <c r="D7" s="39"/>
      <c r="E7" s="40">
        <v>500</v>
      </c>
      <c r="F7" s="53">
        <f>G7+H7</f>
        <v>0</v>
      </c>
      <c r="G7" s="39"/>
      <c r="H7" s="40"/>
      <c r="I7" s="57">
        <f>F7/C7*100</f>
        <v>0</v>
      </c>
    </row>
    <row r="8" spans="1:14" ht="27" customHeight="1">
      <c r="A8" s="62">
        <v>22302</v>
      </c>
      <c r="B8" s="26" t="s">
        <v>89</v>
      </c>
      <c r="C8" s="58">
        <f>SUM(C9:C13)</f>
        <v>11762</v>
      </c>
      <c r="D8" s="58">
        <f t="shared" ref="D8:H8" si="1">SUM(D9:D13)</f>
        <v>11762</v>
      </c>
      <c r="E8" s="58">
        <f t="shared" si="1"/>
        <v>0</v>
      </c>
      <c r="F8" s="53">
        <f>G8+H8</f>
        <v>45853</v>
      </c>
      <c r="G8" s="58">
        <f t="shared" si="1"/>
        <v>45853</v>
      </c>
      <c r="H8" s="58">
        <f t="shared" si="1"/>
        <v>0</v>
      </c>
      <c r="I8" s="57">
        <f>F8/C8*100</f>
        <v>389.84016323754463</v>
      </c>
    </row>
    <row r="9" spans="1:14" ht="27" customHeight="1">
      <c r="A9" s="61">
        <v>2230201</v>
      </c>
      <c r="B9" s="24" t="s">
        <v>90</v>
      </c>
      <c r="C9" s="56">
        <f>D9+E9</f>
        <v>11762</v>
      </c>
      <c r="D9" s="56">
        <v>11762</v>
      </c>
      <c r="E9" s="56"/>
      <c r="F9" s="53">
        <f>G9+H9</f>
        <v>45853</v>
      </c>
      <c r="G9" s="56">
        <v>45853</v>
      </c>
      <c r="H9" s="56"/>
      <c r="I9" s="57"/>
    </row>
    <row r="10" spans="1:14" ht="27" customHeight="1">
      <c r="A10" s="63">
        <v>2230202</v>
      </c>
      <c r="B10" s="24" t="s">
        <v>166</v>
      </c>
      <c r="C10" s="56"/>
      <c r="D10" s="56"/>
      <c r="E10" s="56"/>
      <c r="F10" s="53">
        <f t="shared" ref="F10:F15" si="2">G10+H10</f>
        <v>0</v>
      </c>
      <c r="G10" s="56"/>
      <c r="H10" s="56"/>
      <c r="I10" s="57"/>
    </row>
    <row r="11" spans="1:14" ht="27" customHeight="1">
      <c r="A11" s="63">
        <v>2230203</v>
      </c>
      <c r="B11" s="24" t="s">
        <v>167</v>
      </c>
      <c r="C11" s="56"/>
      <c r="D11" s="56"/>
      <c r="E11" s="56"/>
      <c r="F11" s="53">
        <f t="shared" si="2"/>
        <v>0</v>
      </c>
      <c r="G11" s="56"/>
      <c r="H11" s="56"/>
      <c r="I11" s="57"/>
    </row>
    <row r="12" spans="1:14" ht="27" customHeight="1">
      <c r="A12" s="61">
        <v>2230205</v>
      </c>
      <c r="B12" s="24" t="s">
        <v>168</v>
      </c>
      <c r="C12" s="56"/>
      <c r="D12" s="56"/>
      <c r="E12" s="56"/>
      <c r="F12" s="53">
        <f t="shared" si="2"/>
        <v>0</v>
      </c>
      <c r="G12" s="56"/>
      <c r="H12" s="56"/>
      <c r="I12" s="57"/>
    </row>
    <row r="13" spans="1:14" ht="27" customHeight="1">
      <c r="A13" s="61">
        <v>2230299</v>
      </c>
      <c r="B13" s="24" t="s">
        <v>169</v>
      </c>
      <c r="C13" s="56"/>
      <c r="D13" s="56"/>
      <c r="E13" s="56"/>
      <c r="F13" s="53">
        <f t="shared" si="2"/>
        <v>0</v>
      </c>
      <c r="G13" s="56"/>
      <c r="H13" s="56"/>
      <c r="I13" s="57"/>
    </row>
    <row r="14" spans="1:14" ht="27" customHeight="1">
      <c r="A14" s="62">
        <v>22303</v>
      </c>
      <c r="B14" s="26" t="s">
        <v>91</v>
      </c>
      <c r="C14" s="58">
        <v>0</v>
      </c>
      <c r="D14" s="58"/>
      <c r="E14" s="58"/>
      <c r="F14" s="53">
        <f t="shared" si="2"/>
        <v>0</v>
      </c>
      <c r="G14" s="58"/>
      <c r="H14" s="58"/>
      <c r="I14" s="57"/>
    </row>
    <row r="15" spans="1:14" ht="27" customHeight="1">
      <c r="A15" s="62">
        <v>22399</v>
      </c>
      <c r="B15" s="26" t="s">
        <v>149</v>
      </c>
      <c r="C15" s="58">
        <v>0</v>
      </c>
      <c r="D15" s="58"/>
      <c r="E15" s="58"/>
      <c r="F15" s="53">
        <f t="shared" si="2"/>
        <v>6111</v>
      </c>
      <c r="G15" s="58">
        <v>3433</v>
      </c>
      <c r="H15" s="58">
        <v>2678</v>
      </c>
      <c r="I15" s="57"/>
    </row>
    <row r="16" spans="1:14" ht="27" customHeight="1">
      <c r="A16" s="61">
        <v>2239999</v>
      </c>
      <c r="B16" s="30" t="s">
        <v>150</v>
      </c>
      <c r="C16" s="58"/>
      <c r="D16" s="58"/>
      <c r="E16" s="58"/>
      <c r="F16" s="53">
        <f>SUM(G16:H16)</f>
        <v>6111</v>
      </c>
      <c r="G16" s="40">
        <v>3433</v>
      </c>
      <c r="H16" s="40">
        <v>2678</v>
      </c>
      <c r="I16" s="57"/>
    </row>
    <row r="17" spans="1:9" ht="27" customHeight="1">
      <c r="A17" s="23"/>
      <c r="B17" s="24"/>
      <c r="C17" s="56"/>
      <c r="D17" s="56"/>
      <c r="E17" s="56"/>
      <c r="F17" s="53"/>
      <c r="G17" s="56"/>
      <c r="H17" s="56"/>
      <c r="I17" s="57"/>
    </row>
    <row r="18" spans="1:9" ht="27" customHeight="1">
      <c r="A18" s="23"/>
      <c r="B18" s="25" t="s">
        <v>14</v>
      </c>
      <c r="C18" s="59">
        <f t="shared" ref="C18:H18" si="3">C5+C8+C15</f>
        <v>13930</v>
      </c>
      <c r="D18" s="59">
        <f t="shared" si="3"/>
        <v>11762</v>
      </c>
      <c r="E18" s="59">
        <f t="shared" si="3"/>
        <v>2168</v>
      </c>
      <c r="F18" s="59">
        <f t="shared" si="3"/>
        <v>56964</v>
      </c>
      <c r="G18" s="59">
        <f t="shared" si="3"/>
        <v>49286</v>
      </c>
      <c r="H18" s="59">
        <f t="shared" si="3"/>
        <v>7678</v>
      </c>
      <c r="I18" s="57">
        <f>F18/C18*100</f>
        <v>408.93036611629572</v>
      </c>
    </row>
    <row r="19" spans="1:9" ht="27" customHeight="1"/>
    <row r="20" spans="1:9" ht="27" customHeight="1"/>
  </sheetData>
  <mergeCells count="6">
    <mergeCell ref="A1:I1"/>
    <mergeCell ref="A3:A4"/>
    <mergeCell ref="B3:B4"/>
    <mergeCell ref="C3:E3"/>
    <mergeCell ref="F3:H3"/>
    <mergeCell ref="I3:I4"/>
  </mergeCells>
  <phoneticPr fontId="8" type="noConversion"/>
  <printOptions horizontalCentered="1"/>
  <pageMargins left="0.51181102362204722" right="0.51181102362204722" top="0.78740157480314965" bottom="0.59055118110236227" header="0.51181102362204722" footer="0.39370078740157483"/>
  <pageSetup paperSize="9" firstPageNumber="17" fitToHeight="3" orientation="landscape" useFirstPageNumber="1" r:id="rId1"/>
  <headerFooter scaleWithDoc="0" alignWithMargins="0">
    <oddHeader>&amp;C</oddHeader>
    <oddFooter>&amp;C&amp;"Times New Roman,常规"&amp;14-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14</vt:i4>
      </vt:variant>
    </vt:vector>
  </HeadingPairs>
  <TitlesOfParts>
    <vt:vector size="22" baseType="lpstr">
      <vt:lpstr>表一-全区收支总表</vt:lpstr>
      <vt:lpstr>表二-2021全区收入表</vt:lpstr>
      <vt:lpstr>表三-2021全区支出表</vt:lpstr>
      <vt:lpstr>表四-2022全区收入表</vt:lpstr>
      <vt:lpstr>表五-2022全区支出表</vt:lpstr>
      <vt:lpstr>表六、本级收支总表</vt:lpstr>
      <vt:lpstr>表七、本级收入表</vt:lpstr>
      <vt:lpstr>表八-本级支出表</vt:lpstr>
      <vt:lpstr>'表八-本级支出表'!Print_Area</vt:lpstr>
      <vt:lpstr>'表二-2021全区收入表'!Print_Area</vt:lpstr>
      <vt:lpstr>表六、本级收支总表!Print_Area</vt:lpstr>
      <vt:lpstr>表七、本级收入表!Print_Area</vt:lpstr>
      <vt:lpstr>'表三-2021全区支出表'!Print_Area</vt:lpstr>
      <vt:lpstr>'表四-2022全区收入表'!Print_Area</vt:lpstr>
      <vt:lpstr>'表五-2022全区支出表'!Print_Area</vt:lpstr>
      <vt:lpstr>'表一-全区收支总表'!Print_Area</vt:lpstr>
      <vt:lpstr>'表八-本级支出表'!Print_Titles</vt:lpstr>
      <vt:lpstr>'表二-2021全区收入表'!Print_Titles</vt:lpstr>
      <vt:lpstr>表七、本级收入表!Print_Titles</vt:lpstr>
      <vt:lpstr>'表三-2021全区支出表'!Print_Titles</vt:lpstr>
      <vt:lpstr>'表四-2022全区收入表'!Print_Titles</vt:lpstr>
      <vt:lpstr>'表五-2022全区支出表'!Print_Titles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齐淑琴</cp:lastModifiedBy>
  <cp:lastPrinted>2022-01-10T09:37:11Z</cp:lastPrinted>
  <dcterms:created xsi:type="dcterms:W3CDTF">2017-12-24T06:05:57Z</dcterms:created>
  <dcterms:modified xsi:type="dcterms:W3CDTF">2022-01-28T04:59:45Z</dcterms:modified>
</cp:coreProperties>
</file>