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80" tabRatio="845"/>
  </bookViews>
  <sheets>
    <sheet name="2.分配给贫困县" sheetId="12" r:id="rId1"/>
  </sheets>
  <externalReferences>
    <externalReference r:id="rId2"/>
    <externalReference r:id="rId3"/>
    <externalReference r:id="rId4"/>
  </externalReferences>
  <definedNames>
    <definedName name="_xlnm.Print_Titles" localSheetId="0">'2.分配给贫困县'!$1:$5</definedName>
  </definedNames>
  <calcPr calcId="144525"/>
</workbook>
</file>

<file path=xl/sharedStrings.xml><?xml version="1.0" encoding="utf-8"?>
<sst xmlns="http://schemas.openxmlformats.org/spreadsheetml/2006/main" count="68">
  <si>
    <t>附表2：</t>
  </si>
  <si>
    <t>2018年中央财政提前下达水利发展资金分配给贫困县资金分配计划明细表</t>
  </si>
  <si>
    <t>单位：万元</t>
  </si>
  <si>
    <t>序号</t>
  </si>
  <si>
    <t>地州、县市</t>
  </si>
  <si>
    <t>本次分配给贫困县整合范围资金总规模</t>
  </si>
  <si>
    <t>向贫困县分配资金权重</t>
  </si>
  <si>
    <t>本次分配下达贫困县整合范围资金规模</t>
  </si>
  <si>
    <t>小型农田水利建设</t>
  </si>
  <si>
    <t>中小河流治理</t>
  </si>
  <si>
    <t>小型病险水库除险加固</t>
  </si>
  <si>
    <t>新建小型水库</t>
  </si>
  <si>
    <t>水土保持治理工程</t>
  </si>
  <si>
    <t>国控监测能力建设</t>
  </si>
  <si>
    <t>山洪灾害防治</t>
  </si>
  <si>
    <t>小计</t>
  </si>
  <si>
    <t>高效节水中央补助资金</t>
  </si>
  <si>
    <t>县级及以下国有公益性维修养护</t>
  </si>
  <si>
    <t>32个县合计</t>
  </si>
  <si>
    <t>一</t>
  </si>
  <si>
    <t>和田地区</t>
  </si>
  <si>
    <t>——</t>
  </si>
  <si>
    <t>和田县</t>
  </si>
  <si>
    <t>墨玉县</t>
  </si>
  <si>
    <t>皮山县</t>
  </si>
  <si>
    <t>洛浦县</t>
  </si>
  <si>
    <t>策勒县</t>
  </si>
  <si>
    <t>于田县</t>
  </si>
  <si>
    <t>民丰县</t>
  </si>
  <si>
    <t>和田市</t>
  </si>
  <si>
    <t>二</t>
  </si>
  <si>
    <t>喀什地区</t>
  </si>
  <si>
    <t>疏附县</t>
  </si>
  <si>
    <t>疏勒县</t>
  </si>
  <si>
    <t>英吉沙县</t>
  </si>
  <si>
    <t>莎车县</t>
  </si>
  <si>
    <t>叶城县</t>
  </si>
  <si>
    <t>岳普湖县</t>
  </si>
  <si>
    <t>伽师县</t>
  </si>
  <si>
    <t>塔什库尔干县</t>
  </si>
  <si>
    <t>泽普县</t>
  </si>
  <si>
    <t>麦盖提县</t>
  </si>
  <si>
    <t>巴楚县</t>
  </si>
  <si>
    <t>喀什市</t>
  </si>
  <si>
    <t>三</t>
  </si>
  <si>
    <t>克州</t>
  </si>
  <si>
    <t>阿图什市</t>
  </si>
  <si>
    <t>阿克陶县</t>
  </si>
  <si>
    <t>阿合奇县</t>
  </si>
  <si>
    <t>乌恰县</t>
  </si>
  <si>
    <t>四</t>
  </si>
  <si>
    <t>阿克苏地区</t>
  </si>
  <si>
    <t>乌什县</t>
  </si>
  <si>
    <t>柯坪县</t>
  </si>
  <si>
    <t>五</t>
  </si>
  <si>
    <t>伊犁州</t>
  </si>
  <si>
    <t>察布查尔县</t>
  </si>
  <si>
    <t>尼勒克县</t>
  </si>
  <si>
    <t>六</t>
  </si>
  <si>
    <t>阿勒泰地区</t>
  </si>
  <si>
    <t>青河县</t>
  </si>
  <si>
    <t>吉木乃县</t>
  </si>
  <si>
    <t>七</t>
  </si>
  <si>
    <t>塔城地区</t>
  </si>
  <si>
    <t>托里县</t>
  </si>
  <si>
    <t>八</t>
  </si>
  <si>
    <t>哈密地区</t>
  </si>
  <si>
    <t>巴里坤县</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</si>
</sst>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_ "/>
    <numFmt numFmtId="177" formatCode="0_);[Red]\(0\)"/>
  </numFmts>
  <fonts count="32">
    <font>
      <sz val="11"/>
      <color theme="1"/>
      <name val="宋体"/>
      <charset val="134"/>
      <scheme val="minor"/>
    </font>
    <font>
      <sz val="18"/>
      <color theme="1"/>
      <name val="黑体"/>
      <charset val="134"/>
    </font>
    <font>
      <sz val="10"/>
      <color theme="1"/>
      <name val="黑体"/>
      <charset val="134"/>
    </font>
    <font>
      <sz val="14"/>
      <color theme="1"/>
      <name val="黑体"/>
      <charset val="134"/>
    </font>
    <font>
      <b/>
      <sz val="10"/>
      <color theme="1"/>
      <name val="黑体"/>
      <charset val="134"/>
    </font>
    <font>
      <sz val="12"/>
      <color theme="1"/>
      <name val="宋体"/>
      <charset val="134"/>
      <scheme val="minor"/>
    </font>
    <font>
      <b/>
      <sz val="18"/>
      <color theme="1"/>
      <name val="宋体"/>
      <charset val="134"/>
      <scheme val="minor"/>
    </font>
    <font>
      <sz val="11"/>
      <color theme="1"/>
      <name val="仿宋_GB2312"/>
      <charset val="134"/>
    </font>
    <font>
      <sz val="12"/>
      <color theme="1"/>
      <name val="黑体"/>
      <charset val="134"/>
    </font>
    <font>
      <b/>
      <sz val="10"/>
      <color theme="1"/>
      <name val="宋体"/>
      <charset val="134"/>
      <scheme val="minor"/>
    </font>
    <font>
      <sz val="12"/>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sz val="11"/>
      <name val="宋体"/>
      <charset val="134"/>
    </font>
    <font>
      <b/>
      <sz val="11"/>
      <color rgb="FFFA7D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3">
    <xf numFmtId="0" fontId="0" fillId="0" borderId="0"/>
    <xf numFmtId="42" fontId="15" fillId="0" borderId="0" applyFont="0" applyFill="0" applyBorder="0" applyAlignment="0" applyProtection="0">
      <alignment vertical="center"/>
    </xf>
    <xf numFmtId="0" fontId="11" fillId="27" borderId="0" applyNumberFormat="0" applyBorder="0" applyAlignment="0" applyProtection="0">
      <alignment vertical="center"/>
    </xf>
    <xf numFmtId="0" fontId="27" fillId="24" borderId="13"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1" fillId="9" borderId="0" applyNumberFormat="0" applyBorder="0" applyAlignment="0" applyProtection="0">
      <alignment vertical="center"/>
    </xf>
    <xf numFmtId="0" fontId="19" fillId="10" borderId="0" applyNumberFormat="0" applyBorder="0" applyAlignment="0" applyProtection="0">
      <alignment vertical="center"/>
    </xf>
    <xf numFmtId="43" fontId="15" fillId="0" borderId="0" applyFont="0" applyFill="0" applyBorder="0" applyAlignment="0" applyProtection="0">
      <alignment vertical="center"/>
    </xf>
    <xf numFmtId="0" fontId="20" fillId="23" borderId="0" applyNumberFormat="0" applyBorder="0" applyAlignment="0" applyProtection="0">
      <alignment vertical="center"/>
    </xf>
    <xf numFmtId="0" fontId="25" fillId="0" borderId="0" applyNumberFormat="0" applyFill="0" applyBorder="0" applyAlignment="0" applyProtection="0">
      <alignment vertical="center"/>
    </xf>
    <xf numFmtId="9" fontId="15" fillId="0" borderId="0" applyFont="0" applyFill="0" applyBorder="0" applyAlignment="0" applyProtection="0">
      <alignment vertical="center"/>
    </xf>
    <xf numFmtId="0" fontId="18" fillId="0" borderId="0" applyNumberFormat="0" applyFill="0" applyBorder="0" applyAlignment="0" applyProtection="0">
      <alignment vertical="center"/>
    </xf>
    <xf numFmtId="0" fontId="15" fillId="16" borderId="10" applyNumberFormat="0" applyFont="0" applyAlignment="0" applyProtection="0">
      <alignment vertical="center"/>
    </xf>
    <xf numFmtId="0" fontId="20" fillId="29" borderId="0" applyNumberFormat="0" applyBorder="0" applyAlignment="0" applyProtection="0">
      <alignment vertical="center"/>
    </xf>
    <xf numFmtId="0" fontId="1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8" applyNumberFormat="0" applyFill="0" applyAlignment="0" applyProtection="0">
      <alignment vertical="center"/>
    </xf>
    <xf numFmtId="0" fontId="13" fillId="0" borderId="8" applyNumberFormat="0" applyFill="0" applyAlignment="0" applyProtection="0">
      <alignment vertical="center"/>
    </xf>
    <xf numFmtId="0" fontId="20" fillId="22" borderId="0" applyNumberFormat="0" applyBorder="0" applyAlignment="0" applyProtection="0">
      <alignment vertical="center"/>
    </xf>
    <xf numFmtId="0" fontId="17" fillId="0" borderId="12" applyNumberFormat="0" applyFill="0" applyAlignment="0" applyProtection="0">
      <alignment vertical="center"/>
    </xf>
    <xf numFmtId="0" fontId="20" fillId="21" borderId="0" applyNumberFormat="0" applyBorder="0" applyAlignment="0" applyProtection="0">
      <alignment vertical="center"/>
    </xf>
    <xf numFmtId="0" fontId="21" fillId="15" borderId="9" applyNumberFormat="0" applyAlignment="0" applyProtection="0">
      <alignment vertical="center"/>
    </xf>
    <xf numFmtId="0" fontId="31" fillId="15" borderId="13" applyNumberFormat="0" applyAlignment="0" applyProtection="0">
      <alignment vertical="center"/>
    </xf>
    <xf numFmtId="0" fontId="12" fillId="7" borderId="7" applyNumberFormat="0" applyAlignment="0" applyProtection="0">
      <alignment vertical="center"/>
    </xf>
    <xf numFmtId="0" fontId="11" fillId="26" borderId="0" applyNumberFormat="0" applyBorder="0" applyAlignment="0" applyProtection="0">
      <alignment vertical="center"/>
    </xf>
    <xf numFmtId="0" fontId="20" fillId="14" borderId="0" applyNumberFormat="0" applyBorder="0" applyAlignment="0" applyProtection="0">
      <alignment vertical="center"/>
    </xf>
    <xf numFmtId="0" fontId="29" fillId="0" borderId="14" applyNumberFormat="0" applyFill="0" applyAlignment="0" applyProtection="0">
      <alignment vertical="center"/>
    </xf>
    <xf numFmtId="0" fontId="23" fillId="0" borderId="11" applyNumberFormat="0" applyFill="0" applyAlignment="0" applyProtection="0">
      <alignment vertical="center"/>
    </xf>
    <xf numFmtId="0" fontId="28" fillId="25" borderId="0" applyNumberFormat="0" applyBorder="0" applyAlignment="0" applyProtection="0">
      <alignment vertical="center"/>
    </xf>
    <xf numFmtId="0" fontId="26" fillId="20" borderId="0" applyNumberFormat="0" applyBorder="0" applyAlignment="0" applyProtection="0">
      <alignment vertical="center"/>
    </xf>
    <xf numFmtId="0" fontId="11" fillId="33" borderId="0" applyNumberFormat="0" applyBorder="0" applyAlignment="0" applyProtection="0">
      <alignment vertical="center"/>
    </xf>
    <xf numFmtId="0" fontId="20" fillId="13" borderId="0" applyNumberFormat="0" applyBorder="0" applyAlignment="0" applyProtection="0">
      <alignment vertical="center"/>
    </xf>
    <xf numFmtId="0" fontId="11" fillId="32" borderId="0" applyNumberFormat="0" applyBorder="0" applyAlignment="0" applyProtection="0">
      <alignment vertical="center"/>
    </xf>
    <xf numFmtId="0" fontId="11" fillId="6" borderId="0" applyNumberFormat="0" applyBorder="0" applyAlignment="0" applyProtection="0">
      <alignment vertical="center"/>
    </xf>
    <xf numFmtId="0" fontId="11" fillId="31" borderId="0" applyNumberFormat="0" applyBorder="0" applyAlignment="0" applyProtection="0">
      <alignment vertical="center"/>
    </xf>
    <xf numFmtId="0" fontId="11" fillId="5" borderId="0" applyNumberFormat="0" applyBorder="0" applyAlignment="0" applyProtection="0">
      <alignment vertical="center"/>
    </xf>
    <xf numFmtId="0" fontId="20" fillId="18" borderId="0" applyNumberFormat="0" applyBorder="0" applyAlignment="0" applyProtection="0">
      <alignment vertical="center"/>
    </xf>
    <xf numFmtId="0" fontId="20" fillId="12" borderId="0" applyNumberFormat="0" applyBorder="0" applyAlignment="0" applyProtection="0">
      <alignment vertical="center"/>
    </xf>
    <xf numFmtId="0" fontId="11" fillId="30" borderId="0" applyNumberFormat="0" applyBorder="0" applyAlignment="0" applyProtection="0">
      <alignment vertical="center"/>
    </xf>
    <xf numFmtId="0" fontId="11" fillId="4" borderId="0" applyNumberFormat="0" applyBorder="0" applyAlignment="0" applyProtection="0">
      <alignment vertical="center"/>
    </xf>
    <xf numFmtId="0" fontId="20" fillId="11" borderId="0" applyNumberFormat="0" applyBorder="0" applyAlignment="0" applyProtection="0">
      <alignment vertical="center"/>
    </xf>
    <xf numFmtId="0" fontId="11" fillId="3" borderId="0" applyNumberFormat="0" applyBorder="0" applyAlignment="0" applyProtection="0">
      <alignment vertical="center"/>
    </xf>
    <xf numFmtId="0" fontId="20" fillId="28" borderId="0" applyNumberFormat="0" applyBorder="0" applyAlignment="0" applyProtection="0">
      <alignment vertical="center"/>
    </xf>
    <xf numFmtId="0" fontId="10" fillId="0" borderId="0">
      <alignment vertical="center"/>
    </xf>
    <xf numFmtId="0" fontId="20" fillId="17" borderId="0" applyNumberFormat="0" applyBorder="0" applyAlignment="0" applyProtection="0">
      <alignment vertical="center"/>
    </xf>
    <xf numFmtId="0" fontId="11" fillId="8" borderId="0" applyNumberFormat="0" applyBorder="0" applyAlignment="0" applyProtection="0">
      <alignment vertical="center"/>
    </xf>
    <xf numFmtId="0" fontId="20" fillId="19" borderId="0" applyNumberFormat="0" applyBorder="0" applyAlignment="0" applyProtection="0">
      <alignment vertical="center"/>
    </xf>
    <xf numFmtId="0" fontId="10" fillId="0" borderId="0"/>
    <xf numFmtId="0" fontId="30" fillId="0" borderId="0">
      <alignment vertical="center"/>
    </xf>
    <xf numFmtId="0" fontId="10" fillId="0" borderId="0">
      <alignment vertical="center"/>
    </xf>
  </cellStyleXfs>
  <cellXfs count="41">
    <xf numFmtId="0" fontId="0" fillId="0" borderId="0" xfId="0"/>
    <xf numFmtId="0" fontId="1" fillId="0" borderId="0" xfId="51" applyFont="1" applyBorder="1" applyAlignment="1">
      <alignment horizontal="center" vertical="center"/>
    </xf>
    <xf numFmtId="0" fontId="2" fillId="0" borderId="0" xfId="51" applyFont="1" applyFill="1" applyBorder="1" applyAlignment="1">
      <alignment horizontal="center" vertical="center"/>
    </xf>
    <xf numFmtId="0" fontId="3" fillId="0" borderId="0" xfId="51" applyFont="1" applyBorder="1" applyAlignment="1">
      <alignment horizontal="center" vertical="center" wrapText="1"/>
    </xf>
    <xf numFmtId="0" fontId="4" fillId="0" borderId="0" xfId="51" applyFont="1" applyBorder="1" applyAlignment="1">
      <alignment horizontal="center" vertical="center" wrapText="1"/>
    </xf>
    <xf numFmtId="0" fontId="4" fillId="0" borderId="0" xfId="51" applyFont="1" applyBorder="1" applyAlignment="1">
      <alignment horizontal="center" vertical="center"/>
    </xf>
    <xf numFmtId="0" fontId="4" fillId="0" borderId="0" xfId="51" applyFont="1" applyFill="1" applyBorder="1" applyAlignment="1">
      <alignment horizontal="center" vertical="center"/>
    </xf>
    <xf numFmtId="0" fontId="2" fillId="0" borderId="0" xfId="51" applyFont="1" applyBorder="1" applyAlignment="1">
      <alignment horizontal="center" vertical="center"/>
    </xf>
    <xf numFmtId="0" fontId="4" fillId="0" borderId="0" xfId="51" applyFont="1" applyFill="1" applyBorder="1" applyAlignment="1">
      <alignment horizontal="center" vertical="center" shrinkToFit="1"/>
    </xf>
    <xf numFmtId="0" fontId="2" fillId="0" borderId="0" xfId="51" applyFont="1" applyFill="1" applyBorder="1" applyAlignment="1">
      <alignment horizontal="center" vertical="center" shrinkToFit="1"/>
    </xf>
    <xf numFmtId="0" fontId="5" fillId="0" borderId="0" xfId="51" applyFont="1" applyBorder="1" applyAlignment="1">
      <alignment horizontal="left" vertical="center"/>
    </xf>
    <xf numFmtId="0" fontId="6" fillId="0" borderId="0" xfId="51" applyFont="1" applyBorder="1" applyAlignment="1">
      <alignment horizontal="center" vertical="center" wrapText="1"/>
    </xf>
    <xf numFmtId="1" fontId="7" fillId="0" borderId="0" xfId="51" applyNumberFormat="1" applyFont="1" applyFill="1" applyBorder="1" applyAlignment="1">
      <alignment vertical="center"/>
    </xf>
    <xf numFmtId="0" fontId="8" fillId="0" borderId="1" xfId="51" applyFont="1" applyFill="1" applyBorder="1" applyAlignment="1">
      <alignment horizontal="right" vertical="center" shrinkToFit="1"/>
    </xf>
    <xf numFmtId="0" fontId="4" fillId="0" borderId="2" xfId="51" applyFont="1" applyBorder="1" applyAlignment="1">
      <alignment horizontal="center" vertical="center" wrapText="1"/>
    </xf>
    <xf numFmtId="0" fontId="4" fillId="0" borderId="2" xfId="51" applyFont="1" applyFill="1" applyBorder="1" applyAlignment="1">
      <alignment horizontal="center" vertical="center" wrapText="1" shrinkToFit="1"/>
    </xf>
    <xf numFmtId="0" fontId="4" fillId="0" borderId="2" xfId="51" applyFont="1" applyFill="1" applyBorder="1" applyAlignment="1">
      <alignment horizontal="center" vertical="center" wrapText="1"/>
    </xf>
    <xf numFmtId="1" fontId="4" fillId="0" borderId="2" xfId="51" applyNumberFormat="1" applyFont="1" applyFill="1" applyBorder="1" applyAlignment="1">
      <alignment horizontal="center" vertical="center" wrapText="1" shrinkToFit="1"/>
    </xf>
    <xf numFmtId="0" fontId="9" fillId="0" borderId="2" xfId="0" applyFont="1" applyBorder="1" applyAlignment="1">
      <alignment horizontal="center" vertical="center" wrapText="1"/>
    </xf>
    <xf numFmtId="0" fontId="4" fillId="0" borderId="3" xfId="51" applyFont="1" applyFill="1" applyBorder="1" applyAlignment="1">
      <alignment horizontal="center" vertical="center" wrapText="1" shrinkToFit="1"/>
    </xf>
    <xf numFmtId="0" fontId="4" fillId="0" borderId="4" xfId="51" applyFont="1" applyFill="1" applyBorder="1" applyAlignment="1">
      <alignment horizontal="center" vertical="center" wrapText="1" shrinkToFit="1"/>
    </xf>
    <xf numFmtId="176" fontId="4" fillId="0" borderId="2" xfId="51" applyNumberFormat="1" applyFont="1" applyFill="1" applyBorder="1" applyAlignment="1">
      <alignment horizontal="center" vertical="center" shrinkToFit="1"/>
    </xf>
    <xf numFmtId="10" fontId="4" fillId="0" borderId="2" xfId="51" applyNumberFormat="1" applyFont="1" applyFill="1" applyBorder="1" applyAlignment="1" applyProtection="1">
      <alignment horizontal="center" vertical="center" shrinkToFit="1"/>
    </xf>
    <xf numFmtId="0" fontId="4" fillId="0" borderId="2" xfId="51" applyFont="1" applyBorder="1" applyAlignment="1">
      <alignment horizontal="center" vertical="center"/>
    </xf>
    <xf numFmtId="0" fontId="4" fillId="0" borderId="2" xfId="51" applyFont="1" applyFill="1" applyBorder="1" applyAlignment="1">
      <alignment horizontal="left" vertical="center" shrinkToFit="1"/>
    </xf>
    <xf numFmtId="177" fontId="4" fillId="0" borderId="2" xfId="51" applyNumberFormat="1" applyFont="1" applyFill="1" applyBorder="1" applyAlignment="1">
      <alignment horizontal="center" vertical="center" shrinkToFit="1"/>
    </xf>
    <xf numFmtId="10" fontId="4" fillId="0" borderId="2" xfId="51" applyNumberFormat="1" applyFont="1" applyBorder="1" applyAlignment="1" applyProtection="1">
      <alignment horizontal="center" vertical="center"/>
    </xf>
    <xf numFmtId="0" fontId="2" fillId="0" borderId="2" xfId="51" applyFont="1" applyBorder="1" applyAlignment="1">
      <alignment horizontal="center" vertical="center"/>
    </xf>
    <xf numFmtId="0" fontId="2" fillId="0" borderId="2" xfId="51" applyFont="1" applyFill="1" applyBorder="1" applyAlignment="1">
      <alignment horizontal="left" vertical="center" indent="1" shrinkToFit="1"/>
    </xf>
    <xf numFmtId="177" fontId="2" fillId="2" borderId="2" xfId="51" applyNumberFormat="1" applyFont="1" applyFill="1" applyBorder="1" applyAlignment="1">
      <alignment horizontal="center" vertical="center" shrinkToFit="1"/>
    </xf>
    <xf numFmtId="177" fontId="2" fillId="0" borderId="2" xfId="51" applyNumberFormat="1" applyFont="1" applyFill="1" applyBorder="1" applyAlignment="1">
      <alignment horizontal="center" vertical="center" shrinkToFit="1"/>
    </xf>
    <xf numFmtId="0" fontId="2" fillId="0" borderId="2" xfId="51" applyFont="1" applyFill="1" applyBorder="1" applyAlignment="1">
      <alignment horizontal="center" vertical="center" shrinkToFit="1"/>
    </xf>
    <xf numFmtId="0" fontId="2" fillId="0" borderId="2" xfId="51" applyFont="1" applyFill="1" applyBorder="1" applyAlignment="1">
      <alignment horizontal="left" vertical="center" indent="1"/>
    </xf>
    <xf numFmtId="0" fontId="2" fillId="0" borderId="2" xfId="51" applyFont="1" applyFill="1" applyBorder="1" applyAlignment="1">
      <alignment horizontal="center" vertical="center"/>
    </xf>
    <xf numFmtId="0" fontId="4" fillId="0" borderId="2" xfId="51" applyFont="1" applyFill="1" applyBorder="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1" fontId="2" fillId="0" borderId="2" xfId="51" applyNumberFormat="1" applyFont="1" applyBorder="1" applyAlignment="1">
      <alignment horizontal="center" vertical="center"/>
    </xf>
    <xf numFmtId="1" fontId="2" fillId="0" borderId="2" xfId="51" applyNumberFormat="1" applyFont="1" applyFill="1" applyBorder="1" applyAlignment="1">
      <alignment horizontal="center" vertical="center"/>
    </xf>
    <xf numFmtId="1" fontId="4" fillId="0" borderId="2" xfId="51" applyNumberFormat="1" applyFont="1" applyFill="1" applyBorder="1" applyAlignment="1">
      <alignment horizontal="center" vertical="center" shrinkToFit="1"/>
    </xf>
    <xf numFmtId="1" fontId="4" fillId="0" borderId="2" xfId="51" applyNumberFormat="1" applyFont="1" applyFill="1" applyBorder="1" applyAlignment="1">
      <alignment horizontal="center"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常规_0305" xfId="46"/>
    <cellStyle name="强调文字颜色 6" xfId="47" builtinId="49"/>
    <cellStyle name="40% - 强调文字颜色 6" xfId="48" builtinId="51"/>
    <cellStyle name="60% - 强调文字颜色 6" xfId="49" builtinId="52"/>
    <cellStyle name="e鯪9Y_x000b_" xfId="50"/>
    <cellStyle name="常规 2" xfId="51"/>
    <cellStyle name="常规 3" xf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826;&#32452;&#20250;&#21518;&#20462;&#25913;--2018&#24180;&#20013;&#22830;&#12289;&#33258;&#27835;&#21306;&#39640;&#25928;&#33410;&#27700;&#36139;&#22256;&#21439;&#36164;&#37329;&#23433;&#25490;&#65288;&#26368;&#32456;&#31295;&#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826;&#32452;&#20250;&#21518;&#20462;&#25913;--2018&#33258;&#27835;&#21306;&#27700;&#22303;&#20445;&#25345;&#37325;&#28857;&#24037;&#31243;&#39033;&#30446;&#35745;&#21010;&#23433;&#25490;&#27719;&#24635;&#34920;&#65288;&#23450;&#31295;11.28&#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yc\Desktop\&#25206;&#36139;&#20844;&#24320;\&#26032;&#36130;&#20892;2017%20127\&#20892;&#27700;&#22788;&#26368;&#32456;\2018&#24180;&#20013;&#22830;&#12289;&#33258;&#27835;&#21306;&#39640;&#25928;&#33410;&#27700;&#36139;&#22256;&#21439;&#36164;&#37329;&#23433;&#2549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分配给35县表"/>
      <sheetName val="Sheet2"/>
      <sheetName val="Sheet3"/>
    </sheetNames>
    <sheetDataSet>
      <sheetData sheetId="0" refreshError="1">
        <row r="7">
          <cell r="D7">
            <v>1300</v>
          </cell>
        </row>
        <row r="8">
          <cell r="D8">
            <v>2000</v>
          </cell>
        </row>
        <row r="9">
          <cell r="D9">
            <v>9000</v>
          </cell>
        </row>
        <row r="10">
          <cell r="D10">
            <v>800</v>
          </cell>
        </row>
        <row r="11">
          <cell r="D11">
            <v>5800</v>
          </cell>
        </row>
        <row r="12">
          <cell r="D12">
            <v>9000</v>
          </cell>
        </row>
        <row r="13">
          <cell r="D13">
            <v>3000</v>
          </cell>
        </row>
        <row r="14">
          <cell r="D14">
            <v>300</v>
          </cell>
        </row>
      </sheetData>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2017年项目5950万元计划"/>
      <sheetName val="Sheet1"/>
    </sheetNames>
    <sheetDataSet>
      <sheetData sheetId="0" refreshError="1">
        <row r="6">
          <cell r="F6">
            <v>500</v>
          </cell>
        </row>
        <row r="7">
          <cell r="F7">
            <v>500</v>
          </cell>
        </row>
        <row r="9">
          <cell r="F9">
            <v>500</v>
          </cell>
        </row>
        <row r="11">
          <cell r="F11">
            <v>500</v>
          </cell>
        </row>
        <row r="12">
          <cell r="F12">
            <v>500</v>
          </cell>
        </row>
        <row r="13">
          <cell r="F13">
            <v>300</v>
          </cell>
        </row>
        <row r="27">
          <cell r="F27">
            <v>250</v>
          </cell>
        </row>
      </sheetData>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分配给35县表"/>
      <sheetName val="Sheet2"/>
      <sheetName val="Sheet3"/>
    </sheetNames>
    <sheetDataSet>
      <sheetData sheetId="0" refreshError="1">
        <row r="16">
          <cell r="D16">
            <v>1000</v>
          </cell>
        </row>
        <row r="17">
          <cell r="D17">
            <v>2000</v>
          </cell>
        </row>
        <row r="18">
          <cell r="D18">
            <v>700</v>
          </cell>
        </row>
        <row r="19">
          <cell r="D19">
            <v>4000</v>
          </cell>
        </row>
        <row r="20">
          <cell r="D20">
            <v>1000</v>
          </cell>
        </row>
        <row r="21">
          <cell r="D21">
            <v>2000</v>
          </cell>
        </row>
        <row r="22">
          <cell r="D22">
            <v>10000</v>
          </cell>
        </row>
        <row r="23">
          <cell r="D23">
            <v>4500</v>
          </cell>
        </row>
        <row r="24">
          <cell r="D24">
            <v>2000</v>
          </cell>
        </row>
        <row r="25">
          <cell r="D25">
            <v>5100</v>
          </cell>
        </row>
        <row r="26">
          <cell r="D26">
            <v>6000</v>
          </cell>
        </row>
        <row r="27">
          <cell r="D27">
            <v>2000</v>
          </cell>
        </row>
        <row r="29">
          <cell r="D29">
            <v>1000</v>
          </cell>
        </row>
        <row r="30">
          <cell r="D30">
            <v>1000</v>
          </cell>
        </row>
        <row r="31">
          <cell r="D31">
            <v>1000</v>
          </cell>
        </row>
        <row r="32">
          <cell r="D32">
            <v>1000</v>
          </cell>
        </row>
        <row r="34">
          <cell r="D34">
            <v>7000</v>
          </cell>
        </row>
        <row r="35">
          <cell r="D35">
            <v>500</v>
          </cell>
        </row>
      </sheetData>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6"/>
  <sheetViews>
    <sheetView showZeros="0" tabSelected="1" workbookViewId="0">
      <pane xSplit="4" ySplit="5" topLeftCell="E6" activePane="bottomRight" state="frozen"/>
      <selection/>
      <selection pane="topRight"/>
      <selection pane="bottomLeft"/>
      <selection pane="bottomRight" activeCell="K13" sqref="K13"/>
    </sheetView>
  </sheetViews>
  <sheetFormatPr defaultColWidth="8.875" defaultRowHeight="12"/>
  <cols>
    <col min="1" max="1" width="5.25" style="7" customWidth="1"/>
    <col min="2" max="2" width="13.375" style="8" customWidth="1"/>
    <col min="3" max="3" width="11.75" style="9" hidden="1" customWidth="1"/>
    <col min="4" max="4" width="12.875" style="5" hidden="1" customWidth="1"/>
    <col min="5" max="5" width="13" style="9" customWidth="1"/>
    <col min="6" max="6" width="9.875" style="9" customWidth="1"/>
    <col min="7" max="7" width="13.125" style="7" customWidth="1"/>
    <col min="8" max="8" width="11.875" style="7" customWidth="1"/>
    <col min="9" max="9" width="12.625" style="7" customWidth="1"/>
    <col min="10" max="13" width="13.125" style="7" customWidth="1"/>
    <col min="14" max="14" width="10.75" style="7" customWidth="1"/>
    <col min="15" max="245" width="8.875" style="7"/>
    <col min="246" max="246" width="6.875" style="7" customWidth="1"/>
    <col min="247" max="247" width="14.75" style="7" customWidth="1"/>
    <col min="248" max="248" width="11.625" style="7" customWidth="1"/>
    <col min="249" max="249" width="8.625" style="7" customWidth="1"/>
    <col min="250" max="250" width="10.375" style="7" customWidth="1"/>
    <col min="251" max="251" width="9.125" style="7" customWidth="1"/>
    <col min="252" max="252" width="11.875" style="7" customWidth="1"/>
    <col min="253" max="253" width="11.125" style="7" customWidth="1"/>
    <col min="254" max="254" width="12.375" style="7" customWidth="1"/>
    <col min="255" max="255" width="14.75" style="7" customWidth="1"/>
    <col min="256" max="256" width="11.25" style="7" customWidth="1"/>
    <col min="257" max="501" width="8.875" style="7"/>
    <col min="502" max="502" width="6.875" style="7" customWidth="1"/>
    <col min="503" max="503" width="14.75" style="7" customWidth="1"/>
    <col min="504" max="504" width="11.625" style="7" customWidth="1"/>
    <col min="505" max="505" width="8.625" style="7" customWidth="1"/>
    <col min="506" max="506" width="10.375" style="7" customWidth="1"/>
    <col min="507" max="507" width="9.125" style="7" customWidth="1"/>
    <col min="508" max="508" width="11.875" style="7" customWidth="1"/>
    <col min="509" max="509" width="11.125" style="7" customWidth="1"/>
    <col min="510" max="510" width="12.375" style="7" customWidth="1"/>
    <col min="511" max="511" width="14.75" style="7" customWidth="1"/>
    <col min="512" max="512" width="11.25" style="7" customWidth="1"/>
    <col min="513" max="757" width="8.875" style="7"/>
    <col min="758" max="758" width="6.875" style="7" customWidth="1"/>
    <col min="759" max="759" width="14.75" style="7" customWidth="1"/>
    <col min="760" max="760" width="11.625" style="7" customWidth="1"/>
    <col min="761" max="761" width="8.625" style="7" customWidth="1"/>
    <col min="762" max="762" width="10.375" style="7" customWidth="1"/>
    <col min="763" max="763" width="9.125" style="7" customWidth="1"/>
    <col min="764" max="764" width="11.875" style="7" customWidth="1"/>
    <col min="765" max="765" width="11.125" style="7" customWidth="1"/>
    <col min="766" max="766" width="12.375" style="7" customWidth="1"/>
    <col min="767" max="767" width="14.75" style="7" customWidth="1"/>
    <col min="768" max="768" width="11.25" style="7" customWidth="1"/>
    <col min="769" max="1013" width="8.875" style="7"/>
    <col min="1014" max="1014" width="6.875" style="7" customWidth="1"/>
    <col min="1015" max="1015" width="14.75" style="7" customWidth="1"/>
    <col min="1016" max="1016" width="11.625" style="7" customWidth="1"/>
    <col min="1017" max="1017" width="8.625" style="7" customWidth="1"/>
    <col min="1018" max="1018" width="10.375" style="7" customWidth="1"/>
    <col min="1019" max="1019" width="9.125" style="7" customWidth="1"/>
    <col min="1020" max="1020" width="11.875" style="7" customWidth="1"/>
    <col min="1021" max="1021" width="11.125" style="7" customWidth="1"/>
    <col min="1022" max="1022" width="12.375" style="7" customWidth="1"/>
    <col min="1023" max="1023" width="14.75" style="7" customWidth="1"/>
    <col min="1024" max="1024" width="11.25" style="7" customWidth="1"/>
    <col min="1025" max="1269" width="8.875" style="7"/>
    <col min="1270" max="1270" width="6.875" style="7" customWidth="1"/>
    <col min="1271" max="1271" width="14.75" style="7" customWidth="1"/>
    <col min="1272" max="1272" width="11.625" style="7" customWidth="1"/>
    <col min="1273" max="1273" width="8.625" style="7" customWidth="1"/>
    <col min="1274" max="1274" width="10.375" style="7" customWidth="1"/>
    <col min="1275" max="1275" width="9.125" style="7" customWidth="1"/>
    <col min="1276" max="1276" width="11.875" style="7" customWidth="1"/>
    <col min="1277" max="1277" width="11.125" style="7" customWidth="1"/>
    <col min="1278" max="1278" width="12.375" style="7" customWidth="1"/>
    <col min="1279" max="1279" width="14.75" style="7" customWidth="1"/>
    <col min="1280" max="1280" width="11.25" style="7" customWidth="1"/>
    <col min="1281" max="1525" width="8.875" style="7"/>
    <col min="1526" max="1526" width="6.875" style="7" customWidth="1"/>
    <col min="1527" max="1527" width="14.75" style="7" customWidth="1"/>
    <col min="1528" max="1528" width="11.625" style="7" customWidth="1"/>
    <col min="1529" max="1529" width="8.625" style="7" customWidth="1"/>
    <col min="1530" max="1530" width="10.375" style="7" customWidth="1"/>
    <col min="1531" max="1531" width="9.125" style="7" customWidth="1"/>
    <col min="1532" max="1532" width="11.875" style="7" customWidth="1"/>
    <col min="1533" max="1533" width="11.125" style="7" customWidth="1"/>
    <col min="1534" max="1534" width="12.375" style="7" customWidth="1"/>
    <col min="1535" max="1535" width="14.75" style="7" customWidth="1"/>
    <col min="1536" max="1536" width="11.25" style="7" customWidth="1"/>
    <col min="1537" max="1781" width="8.875" style="7"/>
    <col min="1782" max="1782" width="6.875" style="7" customWidth="1"/>
    <col min="1783" max="1783" width="14.75" style="7" customWidth="1"/>
    <col min="1784" max="1784" width="11.625" style="7" customWidth="1"/>
    <col min="1785" max="1785" width="8.625" style="7" customWidth="1"/>
    <col min="1786" max="1786" width="10.375" style="7" customWidth="1"/>
    <col min="1787" max="1787" width="9.125" style="7" customWidth="1"/>
    <col min="1788" max="1788" width="11.875" style="7" customWidth="1"/>
    <col min="1789" max="1789" width="11.125" style="7" customWidth="1"/>
    <col min="1790" max="1790" width="12.375" style="7" customWidth="1"/>
    <col min="1791" max="1791" width="14.75" style="7" customWidth="1"/>
    <col min="1792" max="1792" width="11.25" style="7" customWidth="1"/>
    <col min="1793" max="2037" width="8.875" style="7"/>
    <col min="2038" max="2038" width="6.875" style="7" customWidth="1"/>
    <col min="2039" max="2039" width="14.75" style="7" customWidth="1"/>
    <col min="2040" max="2040" width="11.625" style="7" customWidth="1"/>
    <col min="2041" max="2041" width="8.625" style="7" customWidth="1"/>
    <col min="2042" max="2042" width="10.375" style="7" customWidth="1"/>
    <col min="2043" max="2043" width="9.125" style="7" customWidth="1"/>
    <col min="2044" max="2044" width="11.875" style="7" customWidth="1"/>
    <col min="2045" max="2045" width="11.125" style="7" customWidth="1"/>
    <col min="2046" max="2046" width="12.375" style="7" customWidth="1"/>
    <col min="2047" max="2047" width="14.75" style="7" customWidth="1"/>
    <col min="2048" max="2048" width="11.25" style="7" customWidth="1"/>
    <col min="2049" max="2293" width="8.875" style="7"/>
    <col min="2294" max="2294" width="6.875" style="7" customWidth="1"/>
    <col min="2295" max="2295" width="14.75" style="7" customWidth="1"/>
    <col min="2296" max="2296" width="11.625" style="7" customWidth="1"/>
    <col min="2297" max="2297" width="8.625" style="7" customWidth="1"/>
    <col min="2298" max="2298" width="10.375" style="7" customWidth="1"/>
    <col min="2299" max="2299" width="9.125" style="7" customWidth="1"/>
    <col min="2300" max="2300" width="11.875" style="7" customWidth="1"/>
    <col min="2301" max="2301" width="11.125" style="7" customWidth="1"/>
    <col min="2302" max="2302" width="12.375" style="7" customWidth="1"/>
    <col min="2303" max="2303" width="14.75" style="7" customWidth="1"/>
    <col min="2304" max="2304" width="11.25" style="7" customWidth="1"/>
    <col min="2305" max="2549" width="8.875" style="7"/>
    <col min="2550" max="2550" width="6.875" style="7" customWidth="1"/>
    <col min="2551" max="2551" width="14.75" style="7" customWidth="1"/>
    <col min="2552" max="2552" width="11.625" style="7" customWidth="1"/>
    <col min="2553" max="2553" width="8.625" style="7" customWidth="1"/>
    <col min="2554" max="2554" width="10.375" style="7" customWidth="1"/>
    <col min="2555" max="2555" width="9.125" style="7" customWidth="1"/>
    <col min="2556" max="2556" width="11.875" style="7" customWidth="1"/>
    <col min="2557" max="2557" width="11.125" style="7" customWidth="1"/>
    <col min="2558" max="2558" width="12.375" style="7" customWidth="1"/>
    <col min="2559" max="2559" width="14.75" style="7" customWidth="1"/>
    <col min="2560" max="2560" width="11.25" style="7" customWidth="1"/>
    <col min="2561" max="2805" width="8.875" style="7"/>
    <col min="2806" max="2806" width="6.875" style="7" customWidth="1"/>
    <col min="2807" max="2807" width="14.75" style="7" customWidth="1"/>
    <col min="2808" max="2808" width="11.625" style="7" customWidth="1"/>
    <col min="2809" max="2809" width="8.625" style="7" customWidth="1"/>
    <col min="2810" max="2810" width="10.375" style="7" customWidth="1"/>
    <col min="2811" max="2811" width="9.125" style="7" customWidth="1"/>
    <col min="2812" max="2812" width="11.875" style="7" customWidth="1"/>
    <col min="2813" max="2813" width="11.125" style="7" customWidth="1"/>
    <col min="2814" max="2814" width="12.375" style="7" customWidth="1"/>
    <col min="2815" max="2815" width="14.75" style="7" customWidth="1"/>
    <col min="2816" max="2816" width="11.25" style="7" customWidth="1"/>
    <col min="2817" max="3061" width="8.875" style="7"/>
    <col min="3062" max="3062" width="6.875" style="7" customWidth="1"/>
    <col min="3063" max="3063" width="14.75" style="7" customWidth="1"/>
    <col min="3064" max="3064" width="11.625" style="7" customWidth="1"/>
    <col min="3065" max="3065" width="8.625" style="7" customWidth="1"/>
    <col min="3066" max="3066" width="10.375" style="7" customWidth="1"/>
    <col min="3067" max="3067" width="9.125" style="7" customWidth="1"/>
    <col min="3068" max="3068" width="11.875" style="7" customWidth="1"/>
    <col min="3069" max="3069" width="11.125" style="7" customWidth="1"/>
    <col min="3070" max="3070" width="12.375" style="7" customWidth="1"/>
    <col min="3071" max="3071" width="14.75" style="7" customWidth="1"/>
    <col min="3072" max="3072" width="11.25" style="7" customWidth="1"/>
    <col min="3073" max="3317" width="8.875" style="7"/>
    <col min="3318" max="3318" width="6.875" style="7" customWidth="1"/>
    <col min="3319" max="3319" width="14.75" style="7" customWidth="1"/>
    <col min="3320" max="3320" width="11.625" style="7" customWidth="1"/>
    <col min="3321" max="3321" width="8.625" style="7" customWidth="1"/>
    <col min="3322" max="3322" width="10.375" style="7" customWidth="1"/>
    <col min="3323" max="3323" width="9.125" style="7" customWidth="1"/>
    <col min="3324" max="3324" width="11.875" style="7" customWidth="1"/>
    <col min="3325" max="3325" width="11.125" style="7" customWidth="1"/>
    <col min="3326" max="3326" width="12.375" style="7" customWidth="1"/>
    <col min="3327" max="3327" width="14.75" style="7" customWidth="1"/>
    <col min="3328" max="3328" width="11.25" style="7" customWidth="1"/>
    <col min="3329" max="3573" width="8.875" style="7"/>
    <col min="3574" max="3574" width="6.875" style="7" customWidth="1"/>
    <col min="3575" max="3575" width="14.75" style="7" customWidth="1"/>
    <col min="3576" max="3576" width="11.625" style="7" customWidth="1"/>
    <col min="3577" max="3577" width="8.625" style="7" customWidth="1"/>
    <col min="3578" max="3578" width="10.375" style="7" customWidth="1"/>
    <col min="3579" max="3579" width="9.125" style="7" customWidth="1"/>
    <col min="3580" max="3580" width="11.875" style="7" customWidth="1"/>
    <col min="3581" max="3581" width="11.125" style="7" customWidth="1"/>
    <col min="3582" max="3582" width="12.375" style="7" customWidth="1"/>
    <col min="3583" max="3583" width="14.75" style="7" customWidth="1"/>
    <col min="3584" max="3584" width="11.25" style="7" customWidth="1"/>
    <col min="3585" max="3829" width="8.875" style="7"/>
    <col min="3830" max="3830" width="6.875" style="7" customWidth="1"/>
    <col min="3831" max="3831" width="14.75" style="7" customWidth="1"/>
    <col min="3832" max="3832" width="11.625" style="7" customWidth="1"/>
    <col min="3833" max="3833" width="8.625" style="7" customWidth="1"/>
    <col min="3834" max="3834" width="10.375" style="7" customWidth="1"/>
    <col min="3835" max="3835" width="9.125" style="7" customWidth="1"/>
    <col min="3836" max="3836" width="11.875" style="7" customWidth="1"/>
    <col min="3837" max="3837" width="11.125" style="7" customWidth="1"/>
    <col min="3838" max="3838" width="12.375" style="7" customWidth="1"/>
    <col min="3839" max="3839" width="14.75" style="7" customWidth="1"/>
    <col min="3840" max="3840" width="11.25" style="7" customWidth="1"/>
    <col min="3841" max="4085" width="8.875" style="7"/>
    <col min="4086" max="4086" width="6.875" style="7" customWidth="1"/>
    <col min="4087" max="4087" width="14.75" style="7" customWidth="1"/>
    <col min="4088" max="4088" width="11.625" style="7" customWidth="1"/>
    <col min="4089" max="4089" width="8.625" style="7" customWidth="1"/>
    <col min="4090" max="4090" width="10.375" style="7" customWidth="1"/>
    <col min="4091" max="4091" width="9.125" style="7" customWidth="1"/>
    <col min="4092" max="4092" width="11.875" style="7" customWidth="1"/>
    <col min="4093" max="4093" width="11.125" style="7" customWidth="1"/>
    <col min="4094" max="4094" width="12.375" style="7" customWidth="1"/>
    <col min="4095" max="4095" width="14.75" style="7" customWidth="1"/>
    <col min="4096" max="4096" width="11.25" style="7" customWidth="1"/>
    <col min="4097" max="4341" width="8.875" style="7"/>
    <col min="4342" max="4342" width="6.875" style="7" customWidth="1"/>
    <col min="4343" max="4343" width="14.75" style="7" customWidth="1"/>
    <col min="4344" max="4344" width="11.625" style="7" customWidth="1"/>
    <col min="4345" max="4345" width="8.625" style="7" customWidth="1"/>
    <col min="4346" max="4346" width="10.375" style="7" customWidth="1"/>
    <col min="4347" max="4347" width="9.125" style="7" customWidth="1"/>
    <col min="4348" max="4348" width="11.875" style="7" customWidth="1"/>
    <col min="4349" max="4349" width="11.125" style="7" customWidth="1"/>
    <col min="4350" max="4350" width="12.375" style="7" customWidth="1"/>
    <col min="4351" max="4351" width="14.75" style="7" customWidth="1"/>
    <col min="4352" max="4352" width="11.25" style="7" customWidth="1"/>
    <col min="4353" max="4597" width="8.875" style="7"/>
    <col min="4598" max="4598" width="6.875" style="7" customWidth="1"/>
    <col min="4599" max="4599" width="14.75" style="7" customWidth="1"/>
    <col min="4600" max="4600" width="11.625" style="7" customWidth="1"/>
    <col min="4601" max="4601" width="8.625" style="7" customWidth="1"/>
    <col min="4602" max="4602" width="10.375" style="7" customWidth="1"/>
    <col min="4603" max="4603" width="9.125" style="7" customWidth="1"/>
    <col min="4604" max="4604" width="11.875" style="7" customWidth="1"/>
    <col min="4605" max="4605" width="11.125" style="7" customWidth="1"/>
    <col min="4606" max="4606" width="12.375" style="7" customWidth="1"/>
    <col min="4607" max="4607" width="14.75" style="7" customWidth="1"/>
    <col min="4608" max="4608" width="11.25" style="7" customWidth="1"/>
    <col min="4609" max="4853" width="8.875" style="7"/>
    <col min="4854" max="4854" width="6.875" style="7" customWidth="1"/>
    <col min="4855" max="4855" width="14.75" style="7" customWidth="1"/>
    <col min="4856" max="4856" width="11.625" style="7" customWidth="1"/>
    <col min="4857" max="4857" width="8.625" style="7" customWidth="1"/>
    <col min="4858" max="4858" width="10.375" style="7" customWidth="1"/>
    <col min="4859" max="4859" width="9.125" style="7" customWidth="1"/>
    <col min="4860" max="4860" width="11.875" style="7" customWidth="1"/>
    <col min="4861" max="4861" width="11.125" style="7" customWidth="1"/>
    <col min="4862" max="4862" width="12.375" style="7" customWidth="1"/>
    <col min="4863" max="4863" width="14.75" style="7" customWidth="1"/>
    <col min="4864" max="4864" width="11.25" style="7" customWidth="1"/>
    <col min="4865" max="5109" width="8.875" style="7"/>
    <col min="5110" max="5110" width="6.875" style="7" customWidth="1"/>
    <col min="5111" max="5111" width="14.75" style="7" customWidth="1"/>
    <col min="5112" max="5112" width="11.625" style="7" customWidth="1"/>
    <col min="5113" max="5113" width="8.625" style="7" customWidth="1"/>
    <col min="5114" max="5114" width="10.375" style="7" customWidth="1"/>
    <col min="5115" max="5115" width="9.125" style="7" customWidth="1"/>
    <col min="5116" max="5116" width="11.875" style="7" customWidth="1"/>
    <col min="5117" max="5117" width="11.125" style="7" customWidth="1"/>
    <col min="5118" max="5118" width="12.375" style="7" customWidth="1"/>
    <col min="5119" max="5119" width="14.75" style="7" customWidth="1"/>
    <col min="5120" max="5120" width="11.25" style="7" customWidth="1"/>
    <col min="5121" max="5365" width="8.875" style="7"/>
    <col min="5366" max="5366" width="6.875" style="7" customWidth="1"/>
    <col min="5367" max="5367" width="14.75" style="7" customWidth="1"/>
    <col min="5368" max="5368" width="11.625" style="7" customWidth="1"/>
    <col min="5369" max="5369" width="8.625" style="7" customWidth="1"/>
    <col min="5370" max="5370" width="10.375" style="7" customWidth="1"/>
    <col min="5371" max="5371" width="9.125" style="7" customWidth="1"/>
    <col min="5372" max="5372" width="11.875" style="7" customWidth="1"/>
    <col min="5373" max="5373" width="11.125" style="7" customWidth="1"/>
    <col min="5374" max="5374" width="12.375" style="7" customWidth="1"/>
    <col min="5375" max="5375" width="14.75" style="7" customWidth="1"/>
    <col min="5376" max="5376" width="11.25" style="7" customWidth="1"/>
    <col min="5377" max="5621" width="8.875" style="7"/>
    <col min="5622" max="5622" width="6.875" style="7" customWidth="1"/>
    <col min="5623" max="5623" width="14.75" style="7" customWidth="1"/>
    <col min="5624" max="5624" width="11.625" style="7" customWidth="1"/>
    <col min="5625" max="5625" width="8.625" style="7" customWidth="1"/>
    <col min="5626" max="5626" width="10.375" style="7" customWidth="1"/>
    <col min="5627" max="5627" width="9.125" style="7" customWidth="1"/>
    <col min="5628" max="5628" width="11.875" style="7" customWidth="1"/>
    <col min="5629" max="5629" width="11.125" style="7" customWidth="1"/>
    <col min="5630" max="5630" width="12.375" style="7" customWidth="1"/>
    <col min="5631" max="5631" width="14.75" style="7" customWidth="1"/>
    <col min="5632" max="5632" width="11.25" style="7" customWidth="1"/>
    <col min="5633" max="5877" width="8.875" style="7"/>
    <col min="5878" max="5878" width="6.875" style="7" customWidth="1"/>
    <col min="5879" max="5879" width="14.75" style="7" customWidth="1"/>
    <col min="5880" max="5880" width="11.625" style="7" customWidth="1"/>
    <col min="5881" max="5881" width="8.625" style="7" customWidth="1"/>
    <col min="5882" max="5882" width="10.375" style="7" customWidth="1"/>
    <col min="5883" max="5883" width="9.125" style="7" customWidth="1"/>
    <col min="5884" max="5884" width="11.875" style="7" customWidth="1"/>
    <col min="5885" max="5885" width="11.125" style="7" customWidth="1"/>
    <col min="5886" max="5886" width="12.375" style="7" customWidth="1"/>
    <col min="5887" max="5887" width="14.75" style="7" customWidth="1"/>
    <col min="5888" max="5888" width="11.25" style="7" customWidth="1"/>
    <col min="5889" max="6133" width="8.875" style="7"/>
    <col min="6134" max="6134" width="6.875" style="7" customWidth="1"/>
    <col min="6135" max="6135" width="14.75" style="7" customWidth="1"/>
    <col min="6136" max="6136" width="11.625" style="7" customWidth="1"/>
    <col min="6137" max="6137" width="8.625" style="7" customWidth="1"/>
    <col min="6138" max="6138" width="10.375" style="7" customWidth="1"/>
    <col min="6139" max="6139" width="9.125" style="7" customWidth="1"/>
    <col min="6140" max="6140" width="11.875" style="7" customWidth="1"/>
    <col min="6141" max="6141" width="11.125" style="7" customWidth="1"/>
    <col min="6142" max="6142" width="12.375" style="7" customWidth="1"/>
    <col min="6143" max="6143" width="14.75" style="7" customWidth="1"/>
    <col min="6144" max="6144" width="11.25" style="7" customWidth="1"/>
    <col min="6145" max="6389" width="8.875" style="7"/>
    <col min="6390" max="6390" width="6.875" style="7" customWidth="1"/>
    <col min="6391" max="6391" width="14.75" style="7" customWidth="1"/>
    <col min="6392" max="6392" width="11.625" style="7" customWidth="1"/>
    <col min="6393" max="6393" width="8.625" style="7" customWidth="1"/>
    <col min="6394" max="6394" width="10.375" style="7" customWidth="1"/>
    <col min="6395" max="6395" width="9.125" style="7" customWidth="1"/>
    <col min="6396" max="6396" width="11.875" style="7" customWidth="1"/>
    <col min="6397" max="6397" width="11.125" style="7" customWidth="1"/>
    <col min="6398" max="6398" width="12.375" style="7" customWidth="1"/>
    <col min="6399" max="6399" width="14.75" style="7" customWidth="1"/>
    <col min="6400" max="6400" width="11.25" style="7" customWidth="1"/>
    <col min="6401" max="6645" width="8.875" style="7"/>
    <col min="6646" max="6646" width="6.875" style="7" customWidth="1"/>
    <col min="6647" max="6647" width="14.75" style="7" customWidth="1"/>
    <col min="6648" max="6648" width="11.625" style="7" customWidth="1"/>
    <col min="6649" max="6649" width="8.625" style="7" customWidth="1"/>
    <col min="6650" max="6650" width="10.375" style="7" customWidth="1"/>
    <col min="6651" max="6651" width="9.125" style="7" customWidth="1"/>
    <col min="6652" max="6652" width="11.875" style="7" customWidth="1"/>
    <col min="6653" max="6653" width="11.125" style="7" customWidth="1"/>
    <col min="6654" max="6654" width="12.375" style="7" customWidth="1"/>
    <col min="6655" max="6655" width="14.75" style="7" customWidth="1"/>
    <col min="6656" max="6656" width="11.25" style="7" customWidth="1"/>
    <col min="6657" max="6901" width="8.875" style="7"/>
    <col min="6902" max="6902" width="6.875" style="7" customWidth="1"/>
    <col min="6903" max="6903" width="14.75" style="7" customWidth="1"/>
    <col min="6904" max="6904" width="11.625" style="7" customWidth="1"/>
    <col min="6905" max="6905" width="8.625" style="7" customWidth="1"/>
    <col min="6906" max="6906" width="10.375" style="7" customWidth="1"/>
    <col min="6907" max="6907" width="9.125" style="7" customWidth="1"/>
    <col min="6908" max="6908" width="11.875" style="7" customWidth="1"/>
    <col min="6909" max="6909" width="11.125" style="7" customWidth="1"/>
    <col min="6910" max="6910" width="12.375" style="7" customWidth="1"/>
    <col min="6911" max="6911" width="14.75" style="7" customWidth="1"/>
    <col min="6912" max="6912" width="11.25" style="7" customWidth="1"/>
    <col min="6913" max="7157" width="8.875" style="7"/>
    <col min="7158" max="7158" width="6.875" style="7" customWidth="1"/>
    <col min="7159" max="7159" width="14.75" style="7" customWidth="1"/>
    <col min="7160" max="7160" width="11.625" style="7" customWidth="1"/>
    <col min="7161" max="7161" width="8.625" style="7" customWidth="1"/>
    <col min="7162" max="7162" width="10.375" style="7" customWidth="1"/>
    <col min="7163" max="7163" width="9.125" style="7" customWidth="1"/>
    <col min="7164" max="7164" width="11.875" style="7" customWidth="1"/>
    <col min="7165" max="7165" width="11.125" style="7" customWidth="1"/>
    <col min="7166" max="7166" width="12.375" style="7" customWidth="1"/>
    <col min="7167" max="7167" width="14.75" style="7" customWidth="1"/>
    <col min="7168" max="7168" width="11.25" style="7" customWidth="1"/>
    <col min="7169" max="7413" width="8.875" style="7"/>
    <col min="7414" max="7414" width="6.875" style="7" customWidth="1"/>
    <col min="7415" max="7415" width="14.75" style="7" customWidth="1"/>
    <col min="7416" max="7416" width="11.625" style="7" customWidth="1"/>
    <col min="7417" max="7417" width="8.625" style="7" customWidth="1"/>
    <col min="7418" max="7418" width="10.375" style="7" customWidth="1"/>
    <col min="7419" max="7419" width="9.125" style="7" customWidth="1"/>
    <col min="7420" max="7420" width="11.875" style="7" customWidth="1"/>
    <col min="7421" max="7421" width="11.125" style="7" customWidth="1"/>
    <col min="7422" max="7422" width="12.375" style="7" customWidth="1"/>
    <col min="7423" max="7423" width="14.75" style="7" customWidth="1"/>
    <col min="7424" max="7424" width="11.25" style="7" customWidth="1"/>
    <col min="7425" max="7669" width="8.875" style="7"/>
    <col min="7670" max="7670" width="6.875" style="7" customWidth="1"/>
    <col min="7671" max="7671" width="14.75" style="7" customWidth="1"/>
    <col min="7672" max="7672" width="11.625" style="7" customWidth="1"/>
    <col min="7673" max="7673" width="8.625" style="7" customWidth="1"/>
    <col min="7674" max="7674" width="10.375" style="7" customWidth="1"/>
    <col min="7675" max="7675" width="9.125" style="7" customWidth="1"/>
    <col min="7676" max="7676" width="11.875" style="7" customWidth="1"/>
    <col min="7677" max="7677" width="11.125" style="7" customWidth="1"/>
    <col min="7678" max="7678" width="12.375" style="7" customWidth="1"/>
    <col min="7679" max="7679" width="14.75" style="7" customWidth="1"/>
    <col min="7680" max="7680" width="11.25" style="7" customWidth="1"/>
    <col min="7681" max="7925" width="8.875" style="7"/>
    <col min="7926" max="7926" width="6.875" style="7" customWidth="1"/>
    <col min="7927" max="7927" width="14.75" style="7" customWidth="1"/>
    <col min="7928" max="7928" width="11.625" style="7" customWidth="1"/>
    <col min="7929" max="7929" width="8.625" style="7" customWidth="1"/>
    <col min="7930" max="7930" width="10.375" style="7" customWidth="1"/>
    <col min="7931" max="7931" width="9.125" style="7" customWidth="1"/>
    <col min="7932" max="7932" width="11.875" style="7" customWidth="1"/>
    <col min="7933" max="7933" width="11.125" style="7" customWidth="1"/>
    <col min="7934" max="7934" width="12.375" style="7" customWidth="1"/>
    <col min="7935" max="7935" width="14.75" style="7" customWidth="1"/>
    <col min="7936" max="7936" width="11.25" style="7" customWidth="1"/>
    <col min="7937" max="8181" width="8.875" style="7"/>
    <col min="8182" max="8182" width="6.875" style="7" customWidth="1"/>
    <col min="8183" max="8183" width="14.75" style="7" customWidth="1"/>
    <col min="8184" max="8184" width="11.625" style="7" customWidth="1"/>
    <col min="8185" max="8185" width="8.625" style="7" customWidth="1"/>
    <col min="8186" max="8186" width="10.375" style="7" customWidth="1"/>
    <col min="8187" max="8187" width="9.125" style="7" customWidth="1"/>
    <col min="8188" max="8188" width="11.875" style="7" customWidth="1"/>
    <col min="8189" max="8189" width="11.125" style="7" customWidth="1"/>
    <col min="8190" max="8190" width="12.375" style="7" customWidth="1"/>
    <col min="8191" max="8191" width="14.75" style="7" customWidth="1"/>
    <col min="8192" max="8192" width="11.25" style="7" customWidth="1"/>
    <col min="8193" max="8437" width="8.875" style="7"/>
    <col min="8438" max="8438" width="6.875" style="7" customWidth="1"/>
    <col min="8439" max="8439" width="14.75" style="7" customWidth="1"/>
    <col min="8440" max="8440" width="11.625" style="7" customWidth="1"/>
    <col min="8441" max="8441" width="8.625" style="7" customWidth="1"/>
    <col min="8442" max="8442" width="10.375" style="7" customWidth="1"/>
    <col min="8443" max="8443" width="9.125" style="7" customWidth="1"/>
    <col min="8444" max="8444" width="11.875" style="7" customWidth="1"/>
    <col min="8445" max="8445" width="11.125" style="7" customWidth="1"/>
    <col min="8446" max="8446" width="12.375" style="7" customWidth="1"/>
    <col min="8447" max="8447" width="14.75" style="7" customWidth="1"/>
    <col min="8448" max="8448" width="11.25" style="7" customWidth="1"/>
    <col min="8449" max="8693" width="8.875" style="7"/>
    <col min="8694" max="8694" width="6.875" style="7" customWidth="1"/>
    <col min="8695" max="8695" width="14.75" style="7" customWidth="1"/>
    <col min="8696" max="8696" width="11.625" style="7" customWidth="1"/>
    <col min="8697" max="8697" width="8.625" style="7" customWidth="1"/>
    <col min="8698" max="8698" width="10.375" style="7" customWidth="1"/>
    <col min="8699" max="8699" width="9.125" style="7" customWidth="1"/>
    <col min="8700" max="8700" width="11.875" style="7" customWidth="1"/>
    <col min="8701" max="8701" width="11.125" style="7" customWidth="1"/>
    <col min="8702" max="8702" width="12.375" style="7" customWidth="1"/>
    <col min="8703" max="8703" width="14.75" style="7" customWidth="1"/>
    <col min="8704" max="8704" width="11.25" style="7" customWidth="1"/>
    <col min="8705" max="8949" width="8.875" style="7"/>
    <col min="8950" max="8950" width="6.875" style="7" customWidth="1"/>
    <col min="8951" max="8951" width="14.75" style="7" customWidth="1"/>
    <col min="8952" max="8952" width="11.625" style="7" customWidth="1"/>
    <col min="8953" max="8953" width="8.625" style="7" customWidth="1"/>
    <col min="8954" max="8954" width="10.375" style="7" customWidth="1"/>
    <col min="8955" max="8955" width="9.125" style="7" customWidth="1"/>
    <col min="8956" max="8956" width="11.875" style="7" customWidth="1"/>
    <col min="8957" max="8957" width="11.125" style="7" customWidth="1"/>
    <col min="8958" max="8958" width="12.375" style="7" customWidth="1"/>
    <col min="8959" max="8959" width="14.75" style="7" customWidth="1"/>
    <col min="8960" max="8960" width="11.25" style="7" customWidth="1"/>
    <col min="8961" max="9205" width="8.875" style="7"/>
    <col min="9206" max="9206" width="6.875" style="7" customWidth="1"/>
    <col min="9207" max="9207" width="14.75" style="7" customWidth="1"/>
    <col min="9208" max="9208" width="11.625" style="7" customWidth="1"/>
    <col min="9209" max="9209" width="8.625" style="7" customWidth="1"/>
    <col min="9210" max="9210" width="10.375" style="7" customWidth="1"/>
    <col min="9211" max="9211" width="9.125" style="7" customWidth="1"/>
    <col min="9212" max="9212" width="11.875" style="7" customWidth="1"/>
    <col min="9213" max="9213" width="11.125" style="7" customWidth="1"/>
    <col min="9214" max="9214" width="12.375" style="7" customWidth="1"/>
    <col min="9215" max="9215" width="14.75" style="7" customWidth="1"/>
    <col min="9216" max="9216" width="11.25" style="7" customWidth="1"/>
    <col min="9217" max="9461" width="8.875" style="7"/>
    <col min="9462" max="9462" width="6.875" style="7" customWidth="1"/>
    <col min="9463" max="9463" width="14.75" style="7" customWidth="1"/>
    <col min="9464" max="9464" width="11.625" style="7" customWidth="1"/>
    <col min="9465" max="9465" width="8.625" style="7" customWidth="1"/>
    <col min="9466" max="9466" width="10.375" style="7" customWidth="1"/>
    <col min="9467" max="9467" width="9.125" style="7" customWidth="1"/>
    <col min="9468" max="9468" width="11.875" style="7" customWidth="1"/>
    <col min="9469" max="9469" width="11.125" style="7" customWidth="1"/>
    <col min="9470" max="9470" width="12.375" style="7" customWidth="1"/>
    <col min="9471" max="9471" width="14.75" style="7" customWidth="1"/>
    <col min="9472" max="9472" width="11.25" style="7" customWidth="1"/>
    <col min="9473" max="9717" width="8.875" style="7"/>
    <col min="9718" max="9718" width="6.875" style="7" customWidth="1"/>
    <col min="9719" max="9719" width="14.75" style="7" customWidth="1"/>
    <col min="9720" max="9720" width="11.625" style="7" customWidth="1"/>
    <col min="9721" max="9721" width="8.625" style="7" customWidth="1"/>
    <col min="9722" max="9722" width="10.375" style="7" customWidth="1"/>
    <col min="9723" max="9723" width="9.125" style="7" customWidth="1"/>
    <col min="9724" max="9724" width="11.875" style="7" customWidth="1"/>
    <col min="9725" max="9725" width="11.125" style="7" customWidth="1"/>
    <col min="9726" max="9726" width="12.375" style="7" customWidth="1"/>
    <col min="9727" max="9727" width="14.75" style="7" customWidth="1"/>
    <col min="9728" max="9728" width="11.25" style="7" customWidth="1"/>
    <col min="9729" max="9973" width="8.875" style="7"/>
    <col min="9974" max="9974" width="6.875" style="7" customWidth="1"/>
    <col min="9975" max="9975" width="14.75" style="7" customWidth="1"/>
    <col min="9976" max="9976" width="11.625" style="7" customWidth="1"/>
    <col min="9977" max="9977" width="8.625" style="7" customWidth="1"/>
    <col min="9978" max="9978" width="10.375" style="7" customWidth="1"/>
    <col min="9979" max="9979" width="9.125" style="7" customWidth="1"/>
    <col min="9980" max="9980" width="11.875" style="7" customWidth="1"/>
    <col min="9981" max="9981" width="11.125" style="7" customWidth="1"/>
    <col min="9982" max="9982" width="12.375" style="7" customWidth="1"/>
    <col min="9983" max="9983" width="14.75" style="7" customWidth="1"/>
    <col min="9984" max="9984" width="11.25" style="7" customWidth="1"/>
    <col min="9985" max="10229" width="8.875" style="7"/>
    <col min="10230" max="10230" width="6.875" style="7" customWidth="1"/>
    <col min="10231" max="10231" width="14.75" style="7" customWidth="1"/>
    <col min="10232" max="10232" width="11.625" style="7" customWidth="1"/>
    <col min="10233" max="10233" width="8.625" style="7" customWidth="1"/>
    <col min="10234" max="10234" width="10.375" style="7" customWidth="1"/>
    <col min="10235" max="10235" width="9.125" style="7" customWidth="1"/>
    <col min="10236" max="10236" width="11.875" style="7" customWidth="1"/>
    <col min="10237" max="10237" width="11.125" style="7" customWidth="1"/>
    <col min="10238" max="10238" width="12.375" style="7" customWidth="1"/>
    <col min="10239" max="10239" width="14.75" style="7" customWidth="1"/>
    <col min="10240" max="10240" width="11.25" style="7" customWidth="1"/>
    <col min="10241" max="10485" width="8.875" style="7"/>
    <col min="10486" max="10486" width="6.875" style="7" customWidth="1"/>
    <col min="10487" max="10487" width="14.75" style="7" customWidth="1"/>
    <col min="10488" max="10488" width="11.625" style="7" customWidth="1"/>
    <col min="10489" max="10489" width="8.625" style="7" customWidth="1"/>
    <col min="10490" max="10490" width="10.375" style="7" customWidth="1"/>
    <col min="10491" max="10491" width="9.125" style="7" customWidth="1"/>
    <col min="10492" max="10492" width="11.875" style="7" customWidth="1"/>
    <col min="10493" max="10493" width="11.125" style="7" customWidth="1"/>
    <col min="10494" max="10494" width="12.375" style="7" customWidth="1"/>
    <col min="10495" max="10495" width="14.75" style="7" customWidth="1"/>
    <col min="10496" max="10496" width="11.25" style="7" customWidth="1"/>
    <col min="10497" max="10741" width="8.875" style="7"/>
    <col min="10742" max="10742" width="6.875" style="7" customWidth="1"/>
    <col min="10743" max="10743" width="14.75" style="7" customWidth="1"/>
    <col min="10744" max="10744" width="11.625" style="7" customWidth="1"/>
    <col min="10745" max="10745" width="8.625" style="7" customWidth="1"/>
    <col min="10746" max="10746" width="10.375" style="7" customWidth="1"/>
    <col min="10747" max="10747" width="9.125" style="7" customWidth="1"/>
    <col min="10748" max="10748" width="11.875" style="7" customWidth="1"/>
    <col min="10749" max="10749" width="11.125" style="7" customWidth="1"/>
    <col min="10750" max="10750" width="12.375" style="7" customWidth="1"/>
    <col min="10751" max="10751" width="14.75" style="7" customWidth="1"/>
    <col min="10752" max="10752" width="11.25" style="7" customWidth="1"/>
    <col min="10753" max="10997" width="8.875" style="7"/>
    <col min="10998" max="10998" width="6.875" style="7" customWidth="1"/>
    <col min="10999" max="10999" width="14.75" style="7" customWidth="1"/>
    <col min="11000" max="11000" width="11.625" style="7" customWidth="1"/>
    <col min="11001" max="11001" width="8.625" style="7" customWidth="1"/>
    <col min="11002" max="11002" width="10.375" style="7" customWidth="1"/>
    <col min="11003" max="11003" width="9.125" style="7" customWidth="1"/>
    <col min="11004" max="11004" width="11.875" style="7" customWidth="1"/>
    <col min="11005" max="11005" width="11.125" style="7" customWidth="1"/>
    <col min="11006" max="11006" width="12.375" style="7" customWidth="1"/>
    <col min="11007" max="11007" width="14.75" style="7" customWidth="1"/>
    <col min="11008" max="11008" width="11.25" style="7" customWidth="1"/>
    <col min="11009" max="11253" width="8.875" style="7"/>
    <col min="11254" max="11254" width="6.875" style="7" customWidth="1"/>
    <col min="11255" max="11255" width="14.75" style="7" customWidth="1"/>
    <col min="11256" max="11256" width="11.625" style="7" customWidth="1"/>
    <col min="11257" max="11257" width="8.625" style="7" customWidth="1"/>
    <col min="11258" max="11258" width="10.375" style="7" customWidth="1"/>
    <col min="11259" max="11259" width="9.125" style="7" customWidth="1"/>
    <col min="11260" max="11260" width="11.875" style="7" customWidth="1"/>
    <col min="11261" max="11261" width="11.125" style="7" customWidth="1"/>
    <col min="11262" max="11262" width="12.375" style="7" customWidth="1"/>
    <col min="11263" max="11263" width="14.75" style="7" customWidth="1"/>
    <col min="11264" max="11264" width="11.25" style="7" customWidth="1"/>
    <col min="11265" max="11509" width="8.875" style="7"/>
    <col min="11510" max="11510" width="6.875" style="7" customWidth="1"/>
    <col min="11511" max="11511" width="14.75" style="7" customWidth="1"/>
    <col min="11512" max="11512" width="11.625" style="7" customWidth="1"/>
    <col min="11513" max="11513" width="8.625" style="7" customWidth="1"/>
    <col min="11514" max="11514" width="10.375" style="7" customWidth="1"/>
    <col min="11515" max="11515" width="9.125" style="7" customWidth="1"/>
    <col min="11516" max="11516" width="11.875" style="7" customWidth="1"/>
    <col min="11517" max="11517" width="11.125" style="7" customWidth="1"/>
    <col min="11518" max="11518" width="12.375" style="7" customWidth="1"/>
    <col min="11519" max="11519" width="14.75" style="7" customWidth="1"/>
    <col min="11520" max="11520" width="11.25" style="7" customWidth="1"/>
    <col min="11521" max="11765" width="8.875" style="7"/>
    <col min="11766" max="11766" width="6.875" style="7" customWidth="1"/>
    <col min="11767" max="11767" width="14.75" style="7" customWidth="1"/>
    <col min="11768" max="11768" width="11.625" style="7" customWidth="1"/>
    <col min="11769" max="11769" width="8.625" style="7" customWidth="1"/>
    <col min="11770" max="11770" width="10.375" style="7" customWidth="1"/>
    <col min="11771" max="11771" width="9.125" style="7" customWidth="1"/>
    <col min="11772" max="11772" width="11.875" style="7" customWidth="1"/>
    <col min="11773" max="11773" width="11.125" style="7" customWidth="1"/>
    <col min="11774" max="11774" width="12.375" style="7" customWidth="1"/>
    <col min="11775" max="11775" width="14.75" style="7" customWidth="1"/>
    <col min="11776" max="11776" width="11.25" style="7" customWidth="1"/>
    <col min="11777" max="12021" width="8.875" style="7"/>
    <col min="12022" max="12022" width="6.875" style="7" customWidth="1"/>
    <col min="12023" max="12023" width="14.75" style="7" customWidth="1"/>
    <col min="12024" max="12024" width="11.625" style="7" customWidth="1"/>
    <col min="12025" max="12025" width="8.625" style="7" customWidth="1"/>
    <col min="12026" max="12026" width="10.375" style="7" customWidth="1"/>
    <col min="12027" max="12027" width="9.125" style="7" customWidth="1"/>
    <col min="12028" max="12028" width="11.875" style="7" customWidth="1"/>
    <col min="12029" max="12029" width="11.125" style="7" customWidth="1"/>
    <col min="12030" max="12030" width="12.375" style="7" customWidth="1"/>
    <col min="12031" max="12031" width="14.75" style="7" customWidth="1"/>
    <col min="12032" max="12032" width="11.25" style="7" customWidth="1"/>
    <col min="12033" max="12277" width="8.875" style="7"/>
    <col min="12278" max="12278" width="6.875" style="7" customWidth="1"/>
    <col min="12279" max="12279" width="14.75" style="7" customWidth="1"/>
    <col min="12280" max="12280" width="11.625" style="7" customWidth="1"/>
    <col min="12281" max="12281" width="8.625" style="7" customWidth="1"/>
    <col min="12282" max="12282" width="10.375" style="7" customWidth="1"/>
    <col min="12283" max="12283" width="9.125" style="7" customWidth="1"/>
    <col min="12284" max="12284" width="11.875" style="7" customWidth="1"/>
    <col min="12285" max="12285" width="11.125" style="7" customWidth="1"/>
    <col min="12286" max="12286" width="12.375" style="7" customWidth="1"/>
    <col min="12287" max="12287" width="14.75" style="7" customWidth="1"/>
    <col min="12288" max="12288" width="11.25" style="7" customWidth="1"/>
    <col min="12289" max="12533" width="8.875" style="7"/>
    <col min="12534" max="12534" width="6.875" style="7" customWidth="1"/>
    <col min="12535" max="12535" width="14.75" style="7" customWidth="1"/>
    <col min="12536" max="12536" width="11.625" style="7" customWidth="1"/>
    <col min="12537" max="12537" width="8.625" style="7" customWidth="1"/>
    <col min="12538" max="12538" width="10.375" style="7" customWidth="1"/>
    <col min="12539" max="12539" width="9.125" style="7" customWidth="1"/>
    <col min="12540" max="12540" width="11.875" style="7" customWidth="1"/>
    <col min="12541" max="12541" width="11.125" style="7" customWidth="1"/>
    <col min="12542" max="12542" width="12.375" style="7" customWidth="1"/>
    <col min="12543" max="12543" width="14.75" style="7" customWidth="1"/>
    <col min="12544" max="12544" width="11.25" style="7" customWidth="1"/>
    <col min="12545" max="12789" width="8.875" style="7"/>
    <col min="12790" max="12790" width="6.875" style="7" customWidth="1"/>
    <col min="12791" max="12791" width="14.75" style="7" customWidth="1"/>
    <col min="12792" max="12792" width="11.625" style="7" customWidth="1"/>
    <col min="12793" max="12793" width="8.625" style="7" customWidth="1"/>
    <col min="12794" max="12794" width="10.375" style="7" customWidth="1"/>
    <col min="12795" max="12795" width="9.125" style="7" customWidth="1"/>
    <col min="12796" max="12796" width="11.875" style="7" customWidth="1"/>
    <col min="12797" max="12797" width="11.125" style="7" customWidth="1"/>
    <col min="12798" max="12798" width="12.375" style="7" customWidth="1"/>
    <col min="12799" max="12799" width="14.75" style="7" customWidth="1"/>
    <col min="12800" max="12800" width="11.25" style="7" customWidth="1"/>
    <col min="12801" max="13045" width="8.875" style="7"/>
    <col min="13046" max="13046" width="6.875" style="7" customWidth="1"/>
    <col min="13047" max="13047" width="14.75" style="7" customWidth="1"/>
    <col min="13048" max="13048" width="11.625" style="7" customWidth="1"/>
    <col min="13049" max="13049" width="8.625" style="7" customWidth="1"/>
    <col min="13050" max="13050" width="10.375" style="7" customWidth="1"/>
    <col min="13051" max="13051" width="9.125" style="7" customWidth="1"/>
    <col min="13052" max="13052" width="11.875" style="7" customWidth="1"/>
    <col min="13053" max="13053" width="11.125" style="7" customWidth="1"/>
    <col min="13054" max="13054" width="12.375" style="7" customWidth="1"/>
    <col min="13055" max="13055" width="14.75" style="7" customWidth="1"/>
    <col min="13056" max="13056" width="11.25" style="7" customWidth="1"/>
    <col min="13057" max="13301" width="8.875" style="7"/>
    <col min="13302" max="13302" width="6.875" style="7" customWidth="1"/>
    <col min="13303" max="13303" width="14.75" style="7" customWidth="1"/>
    <col min="13304" max="13304" width="11.625" style="7" customWidth="1"/>
    <col min="13305" max="13305" width="8.625" style="7" customWidth="1"/>
    <col min="13306" max="13306" width="10.375" style="7" customWidth="1"/>
    <col min="13307" max="13307" width="9.125" style="7" customWidth="1"/>
    <col min="13308" max="13308" width="11.875" style="7" customWidth="1"/>
    <col min="13309" max="13309" width="11.125" style="7" customWidth="1"/>
    <col min="13310" max="13310" width="12.375" style="7" customWidth="1"/>
    <col min="13311" max="13311" width="14.75" style="7" customWidth="1"/>
    <col min="13312" max="13312" width="11.25" style="7" customWidth="1"/>
    <col min="13313" max="13557" width="8.875" style="7"/>
    <col min="13558" max="13558" width="6.875" style="7" customWidth="1"/>
    <col min="13559" max="13559" width="14.75" style="7" customWidth="1"/>
    <col min="13560" max="13560" width="11.625" style="7" customWidth="1"/>
    <col min="13561" max="13561" width="8.625" style="7" customWidth="1"/>
    <col min="13562" max="13562" width="10.375" style="7" customWidth="1"/>
    <col min="13563" max="13563" width="9.125" style="7" customWidth="1"/>
    <col min="13564" max="13564" width="11.875" style="7" customWidth="1"/>
    <col min="13565" max="13565" width="11.125" style="7" customWidth="1"/>
    <col min="13566" max="13566" width="12.375" style="7" customWidth="1"/>
    <col min="13567" max="13567" width="14.75" style="7" customWidth="1"/>
    <col min="13568" max="13568" width="11.25" style="7" customWidth="1"/>
    <col min="13569" max="13813" width="8.875" style="7"/>
    <col min="13814" max="13814" width="6.875" style="7" customWidth="1"/>
    <col min="13815" max="13815" width="14.75" style="7" customWidth="1"/>
    <col min="13816" max="13816" width="11.625" style="7" customWidth="1"/>
    <col min="13817" max="13817" width="8.625" style="7" customWidth="1"/>
    <col min="13818" max="13818" width="10.375" style="7" customWidth="1"/>
    <col min="13819" max="13819" width="9.125" style="7" customWidth="1"/>
    <col min="13820" max="13820" width="11.875" style="7" customWidth="1"/>
    <col min="13821" max="13821" width="11.125" style="7" customWidth="1"/>
    <col min="13822" max="13822" width="12.375" style="7" customWidth="1"/>
    <col min="13823" max="13823" width="14.75" style="7" customWidth="1"/>
    <col min="13824" max="13824" width="11.25" style="7" customWidth="1"/>
    <col min="13825" max="14069" width="8.875" style="7"/>
    <col min="14070" max="14070" width="6.875" style="7" customWidth="1"/>
    <col min="14071" max="14071" width="14.75" style="7" customWidth="1"/>
    <col min="14072" max="14072" width="11.625" style="7" customWidth="1"/>
    <col min="14073" max="14073" width="8.625" style="7" customWidth="1"/>
    <col min="14074" max="14074" width="10.375" style="7" customWidth="1"/>
    <col min="14075" max="14075" width="9.125" style="7" customWidth="1"/>
    <col min="14076" max="14076" width="11.875" style="7" customWidth="1"/>
    <col min="14077" max="14077" width="11.125" style="7" customWidth="1"/>
    <col min="14078" max="14078" width="12.375" style="7" customWidth="1"/>
    <col min="14079" max="14079" width="14.75" style="7" customWidth="1"/>
    <col min="14080" max="14080" width="11.25" style="7" customWidth="1"/>
    <col min="14081" max="14325" width="8.875" style="7"/>
    <col min="14326" max="14326" width="6.875" style="7" customWidth="1"/>
    <col min="14327" max="14327" width="14.75" style="7" customWidth="1"/>
    <col min="14328" max="14328" width="11.625" style="7" customWidth="1"/>
    <col min="14329" max="14329" width="8.625" style="7" customWidth="1"/>
    <col min="14330" max="14330" width="10.375" style="7" customWidth="1"/>
    <col min="14331" max="14331" width="9.125" style="7" customWidth="1"/>
    <col min="14332" max="14332" width="11.875" style="7" customWidth="1"/>
    <col min="14333" max="14333" width="11.125" style="7" customWidth="1"/>
    <col min="14334" max="14334" width="12.375" style="7" customWidth="1"/>
    <col min="14335" max="14335" width="14.75" style="7" customWidth="1"/>
    <col min="14336" max="14336" width="11.25" style="7" customWidth="1"/>
    <col min="14337" max="14581" width="8.875" style="7"/>
    <col min="14582" max="14582" width="6.875" style="7" customWidth="1"/>
    <col min="14583" max="14583" width="14.75" style="7" customWidth="1"/>
    <col min="14584" max="14584" width="11.625" style="7" customWidth="1"/>
    <col min="14585" max="14585" width="8.625" style="7" customWidth="1"/>
    <col min="14586" max="14586" width="10.375" style="7" customWidth="1"/>
    <col min="14587" max="14587" width="9.125" style="7" customWidth="1"/>
    <col min="14588" max="14588" width="11.875" style="7" customWidth="1"/>
    <col min="14589" max="14589" width="11.125" style="7" customWidth="1"/>
    <col min="14590" max="14590" width="12.375" style="7" customWidth="1"/>
    <col min="14591" max="14591" width="14.75" style="7" customWidth="1"/>
    <col min="14592" max="14592" width="11.25" style="7" customWidth="1"/>
    <col min="14593" max="14837" width="8.875" style="7"/>
    <col min="14838" max="14838" width="6.875" style="7" customWidth="1"/>
    <col min="14839" max="14839" width="14.75" style="7" customWidth="1"/>
    <col min="14840" max="14840" width="11.625" style="7" customWidth="1"/>
    <col min="14841" max="14841" width="8.625" style="7" customWidth="1"/>
    <col min="14842" max="14842" width="10.375" style="7" customWidth="1"/>
    <col min="14843" max="14843" width="9.125" style="7" customWidth="1"/>
    <col min="14844" max="14844" width="11.875" style="7" customWidth="1"/>
    <col min="14845" max="14845" width="11.125" style="7" customWidth="1"/>
    <col min="14846" max="14846" width="12.375" style="7" customWidth="1"/>
    <col min="14847" max="14847" width="14.75" style="7" customWidth="1"/>
    <col min="14848" max="14848" width="11.25" style="7" customWidth="1"/>
    <col min="14849" max="15093" width="8.875" style="7"/>
    <col min="15094" max="15094" width="6.875" style="7" customWidth="1"/>
    <col min="15095" max="15095" width="14.75" style="7" customWidth="1"/>
    <col min="15096" max="15096" width="11.625" style="7" customWidth="1"/>
    <col min="15097" max="15097" width="8.625" style="7" customWidth="1"/>
    <col min="15098" max="15098" width="10.375" style="7" customWidth="1"/>
    <col min="15099" max="15099" width="9.125" style="7" customWidth="1"/>
    <col min="15100" max="15100" width="11.875" style="7" customWidth="1"/>
    <col min="15101" max="15101" width="11.125" style="7" customWidth="1"/>
    <col min="15102" max="15102" width="12.375" style="7" customWidth="1"/>
    <col min="15103" max="15103" width="14.75" style="7" customWidth="1"/>
    <col min="15104" max="15104" width="11.25" style="7" customWidth="1"/>
    <col min="15105" max="15349" width="8.875" style="7"/>
    <col min="15350" max="15350" width="6.875" style="7" customWidth="1"/>
    <col min="15351" max="15351" width="14.75" style="7" customWidth="1"/>
    <col min="15352" max="15352" width="11.625" style="7" customWidth="1"/>
    <col min="15353" max="15353" width="8.625" style="7" customWidth="1"/>
    <col min="15354" max="15354" width="10.375" style="7" customWidth="1"/>
    <col min="15355" max="15355" width="9.125" style="7" customWidth="1"/>
    <col min="15356" max="15356" width="11.875" style="7" customWidth="1"/>
    <col min="15357" max="15357" width="11.125" style="7" customWidth="1"/>
    <col min="15358" max="15358" width="12.375" style="7" customWidth="1"/>
    <col min="15359" max="15359" width="14.75" style="7" customWidth="1"/>
    <col min="15360" max="15360" width="11.25" style="7" customWidth="1"/>
    <col min="15361" max="15605" width="8.875" style="7"/>
    <col min="15606" max="15606" width="6.875" style="7" customWidth="1"/>
    <col min="15607" max="15607" width="14.75" style="7" customWidth="1"/>
    <col min="15608" max="15608" width="11.625" style="7" customWidth="1"/>
    <col min="15609" max="15609" width="8.625" style="7" customWidth="1"/>
    <col min="15610" max="15610" width="10.375" style="7" customWidth="1"/>
    <col min="15611" max="15611" width="9.125" style="7" customWidth="1"/>
    <col min="15612" max="15612" width="11.875" style="7" customWidth="1"/>
    <col min="15613" max="15613" width="11.125" style="7" customWidth="1"/>
    <col min="15614" max="15614" width="12.375" style="7" customWidth="1"/>
    <col min="15615" max="15615" width="14.75" style="7" customWidth="1"/>
    <col min="15616" max="15616" width="11.25" style="7" customWidth="1"/>
    <col min="15617" max="15861" width="8.875" style="7"/>
    <col min="15862" max="15862" width="6.875" style="7" customWidth="1"/>
    <col min="15863" max="15863" width="14.75" style="7" customWidth="1"/>
    <col min="15864" max="15864" width="11.625" style="7" customWidth="1"/>
    <col min="15865" max="15865" width="8.625" style="7" customWidth="1"/>
    <col min="15866" max="15866" width="10.375" style="7" customWidth="1"/>
    <col min="15867" max="15867" width="9.125" style="7" customWidth="1"/>
    <col min="15868" max="15868" width="11.875" style="7" customWidth="1"/>
    <col min="15869" max="15869" width="11.125" style="7" customWidth="1"/>
    <col min="15870" max="15870" width="12.375" style="7" customWidth="1"/>
    <col min="15871" max="15871" width="14.75" style="7" customWidth="1"/>
    <col min="15872" max="15872" width="11.25" style="7" customWidth="1"/>
    <col min="15873" max="16117" width="8.875" style="7"/>
    <col min="16118" max="16118" width="6.875" style="7" customWidth="1"/>
    <col min="16119" max="16119" width="14.75" style="7" customWidth="1"/>
    <col min="16120" max="16120" width="11.625" style="7" customWidth="1"/>
    <col min="16121" max="16121" width="8.625" style="7" customWidth="1"/>
    <col min="16122" max="16122" width="10.375" style="7" customWidth="1"/>
    <col min="16123" max="16123" width="9.125" style="7" customWidth="1"/>
    <col min="16124" max="16124" width="11.875" style="7" customWidth="1"/>
    <col min="16125" max="16125" width="11.125" style="7" customWidth="1"/>
    <col min="16126" max="16126" width="12.375" style="7" customWidth="1"/>
    <col min="16127" max="16127" width="14.75" style="7" customWidth="1"/>
    <col min="16128" max="16128" width="11.25" style="7" customWidth="1"/>
    <col min="16129" max="16384" width="8.875" style="7"/>
  </cols>
  <sheetData>
    <row r="1" ht="14.25" spans="1:2">
      <c r="A1" s="10" t="s">
        <v>0</v>
      </c>
      <c r="B1" s="10"/>
    </row>
    <row r="2" s="1" customFormat="1" ht="22.5" spans="1:14">
      <c r="A2" s="11" t="s">
        <v>1</v>
      </c>
      <c r="B2" s="11"/>
      <c r="C2" s="11"/>
      <c r="D2" s="11"/>
      <c r="E2" s="11"/>
      <c r="F2" s="11"/>
      <c r="G2" s="11"/>
      <c r="H2" s="11"/>
      <c r="I2" s="11"/>
      <c r="J2" s="11"/>
      <c r="K2" s="11"/>
      <c r="L2" s="11"/>
      <c r="M2" s="11"/>
      <c r="N2" s="11"/>
    </row>
    <row r="3" s="2" customFormat="1" ht="14.25" spans="2:14">
      <c r="B3" s="6"/>
      <c r="C3" s="8"/>
      <c r="D3" s="12"/>
      <c r="E3" s="13" t="s">
        <v>2</v>
      </c>
      <c r="F3" s="13"/>
      <c r="G3" s="13"/>
      <c r="H3" s="13"/>
      <c r="I3" s="13"/>
      <c r="J3" s="13"/>
      <c r="K3" s="13"/>
      <c r="L3" s="13"/>
      <c r="M3" s="13"/>
      <c r="N3" s="13"/>
    </row>
    <row r="4" s="3" customFormat="1" ht="18.75" spans="1:14">
      <c r="A4" s="14" t="s">
        <v>3</v>
      </c>
      <c r="B4" s="15" t="s">
        <v>4</v>
      </c>
      <c r="C4" s="16" t="s">
        <v>5</v>
      </c>
      <c r="D4" s="17" t="s">
        <v>6</v>
      </c>
      <c r="E4" s="15" t="s">
        <v>7</v>
      </c>
      <c r="F4" s="15" t="s">
        <v>8</v>
      </c>
      <c r="G4" s="15"/>
      <c r="H4" s="15"/>
      <c r="I4" s="35" t="s">
        <v>9</v>
      </c>
      <c r="J4" s="35" t="s">
        <v>10</v>
      </c>
      <c r="K4" s="35" t="s">
        <v>11</v>
      </c>
      <c r="L4" s="35" t="s">
        <v>12</v>
      </c>
      <c r="M4" s="35" t="s">
        <v>13</v>
      </c>
      <c r="N4" s="35" t="s">
        <v>14</v>
      </c>
    </row>
    <row r="5" s="3" customFormat="1" ht="36" spans="1:14">
      <c r="A5" s="14"/>
      <c r="B5" s="15"/>
      <c r="C5" s="16"/>
      <c r="D5" s="17"/>
      <c r="E5" s="15"/>
      <c r="F5" s="15" t="s">
        <v>15</v>
      </c>
      <c r="G5" s="15" t="s">
        <v>16</v>
      </c>
      <c r="H5" s="18" t="s">
        <v>17</v>
      </c>
      <c r="I5" s="36"/>
      <c r="J5" s="36"/>
      <c r="K5" s="36"/>
      <c r="L5" s="36"/>
      <c r="M5" s="36"/>
      <c r="N5" s="36"/>
    </row>
    <row r="6" s="4" customFormat="1" ht="20.25" customHeight="1" spans="1:14">
      <c r="A6" s="19" t="s">
        <v>18</v>
      </c>
      <c r="B6" s="20"/>
      <c r="C6" s="21"/>
      <c r="D6" s="22">
        <v>1</v>
      </c>
      <c r="E6" s="21">
        <f t="shared" ref="E6:N6" si="0">E7+E16+E29+E34+E37+E40+E43+E45</f>
        <v>123571.092</v>
      </c>
      <c r="F6" s="21">
        <f t="shared" si="0"/>
        <v>86477</v>
      </c>
      <c r="G6" s="21">
        <f t="shared" si="0"/>
        <v>83000</v>
      </c>
      <c r="H6" s="21">
        <f t="shared" si="0"/>
        <v>3477</v>
      </c>
      <c r="I6" s="21">
        <f t="shared" si="0"/>
        <v>24099</v>
      </c>
      <c r="J6" s="21">
        <f t="shared" si="0"/>
        <v>506</v>
      </c>
      <c r="K6" s="21">
        <f t="shared" si="0"/>
        <v>6600</v>
      </c>
      <c r="L6" s="21">
        <f t="shared" si="0"/>
        <v>3050</v>
      </c>
      <c r="M6" s="21">
        <f t="shared" si="0"/>
        <v>0</v>
      </c>
      <c r="N6" s="21">
        <f t="shared" si="0"/>
        <v>2839.092</v>
      </c>
    </row>
    <row r="7" s="5" customFormat="1" ht="20.25" customHeight="1" spans="1:14">
      <c r="A7" s="23" t="s">
        <v>19</v>
      </c>
      <c r="B7" s="24" t="s">
        <v>20</v>
      </c>
      <c r="C7" s="25" t="s">
        <v>21</v>
      </c>
      <c r="D7" s="26"/>
      <c r="E7" s="25">
        <f>SUM(E8:E15)</f>
        <v>43109.881</v>
      </c>
      <c r="F7" s="25">
        <f>SUM(F8:F15)</f>
        <v>32175</v>
      </c>
      <c r="G7" s="25">
        <f>SUM(G8:G15)</f>
        <v>31200</v>
      </c>
      <c r="H7" s="25">
        <f>SUM(H8:H15)</f>
        <v>975</v>
      </c>
      <c r="I7" s="25">
        <f t="shared" ref="I7:N7" si="1">SUM(I8:I15)</f>
        <v>6132</v>
      </c>
      <c r="J7" s="25">
        <f t="shared" si="1"/>
        <v>0</v>
      </c>
      <c r="K7" s="25">
        <f t="shared" si="1"/>
        <v>2600</v>
      </c>
      <c r="L7" s="25">
        <f t="shared" si="1"/>
        <v>1000</v>
      </c>
      <c r="M7" s="25">
        <f t="shared" si="1"/>
        <v>0</v>
      </c>
      <c r="N7" s="25">
        <f t="shared" si="1"/>
        <v>1202.881</v>
      </c>
    </row>
    <row r="8" ht="20.25" customHeight="1" spans="1:14">
      <c r="A8" s="27">
        <v>1</v>
      </c>
      <c r="B8" s="28" t="s">
        <v>22</v>
      </c>
      <c r="C8" s="25" t="s">
        <v>21</v>
      </c>
      <c r="D8" s="26">
        <v>0.0428285181200593</v>
      </c>
      <c r="E8" s="29">
        <f t="shared" ref="E8:E15" si="2">F8+I8+J8+K8+L8+M8+N8</f>
        <v>1515.0235</v>
      </c>
      <c r="F8" s="30">
        <f t="shared" ref="F8:F15" si="3">SUM(G8:H8)</f>
        <v>1439</v>
      </c>
      <c r="G8" s="31">
        <f>[1]分配给35县表!$D$7</f>
        <v>1300</v>
      </c>
      <c r="H8" s="27">
        <v>139</v>
      </c>
      <c r="I8" s="27"/>
      <c r="J8" s="27"/>
      <c r="K8" s="27"/>
      <c r="L8" s="27"/>
      <c r="M8" s="27"/>
      <c r="N8" s="37">
        <v>76.0235</v>
      </c>
    </row>
    <row r="9" ht="20.25" customHeight="1" spans="1:14">
      <c r="A9" s="27">
        <v>2</v>
      </c>
      <c r="B9" s="28" t="s">
        <v>23</v>
      </c>
      <c r="C9" s="25" t="s">
        <v>21</v>
      </c>
      <c r="D9" s="26">
        <v>0.0766563205811616</v>
      </c>
      <c r="E9" s="29">
        <f t="shared" si="2"/>
        <v>2139</v>
      </c>
      <c r="F9" s="30">
        <f t="shared" si="3"/>
        <v>2139</v>
      </c>
      <c r="G9" s="31">
        <f>[1]分配给35县表!$D$8</f>
        <v>2000</v>
      </c>
      <c r="H9" s="27">
        <v>139</v>
      </c>
      <c r="I9" s="27"/>
      <c r="J9" s="27"/>
      <c r="K9" s="27"/>
      <c r="L9" s="27"/>
      <c r="M9" s="27"/>
      <c r="N9" s="37"/>
    </row>
    <row r="10" ht="20.25" customHeight="1" spans="1:14">
      <c r="A10" s="27">
        <v>3</v>
      </c>
      <c r="B10" s="28" t="s">
        <v>24</v>
      </c>
      <c r="C10" s="25" t="s">
        <v>21</v>
      </c>
      <c r="D10" s="26">
        <v>0.0318653098474186</v>
      </c>
      <c r="E10" s="29">
        <f t="shared" si="2"/>
        <v>10871</v>
      </c>
      <c r="F10" s="30">
        <f t="shared" si="3"/>
        <v>9139</v>
      </c>
      <c r="G10" s="31">
        <f>[1]分配给35县表!$D$9</f>
        <v>9000</v>
      </c>
      <c r="H10" s="27">
        <v>139</v>
      </c>
      <c r="I10" s="27">
        <v>1232</v>
      </c>
      <c r="J10" s="27"/>
      <c r="K10" s="27"/>
      <c r="L10" s="27">
        <f>'[2]2017年项目5950万元计划'!$F$7</f>
        <v>500</v>
      </c>
      <c r="M10" s="27"/>
      <c r="N10" s="37"/>
    </row>
    <row r="11" ht="20.25" customHeight="1" spans="1:14">
      <c r="A11" s="27">
        <v>4</v>
      </c>
      <c r="B11" s="28" t="s">
        <v>25</v>
      </c>
      <c r="C11" s="25" t="s">
        <v>21</v>
      </c>
      <c r="D11" s="26">
        <v>0.0777917521864373</v>
      </c>
      <c r="E11" s="29">
        <f t="shared" si="2"/>
        <v>1015.0235</v>
      </c>
      <c r="F11" s="30">
        <f t="shared" si="3"/>
        <v>939</v>
      </c>
      <c r="G11" s="31">
        <f>[1]分配给35县表!$D$10</f>
        <v>800</v>
      </c>
      <c r="H11" s="27">
        <v>139</v>
      </c>
      <c r="I11" s="27"/>
      <c r="J11" s="27"/>
      <c r="K11" s="27"/>
      <c r="L11" s="27"/>
      <c r="M11" s="27"/>
      <c r="N11" s="37">
        <v>76.0235</v>
      </c>
    </row>
    <row r="12" ht="20.25" customHeight="1" spans="1:14">
      <c r="A12" s="27">
        <v>5</v>
      </c>
      <c r="B12" s="28" t="s">
        <v>26</v>
      </c>
      <c r="C12" s="25" t="s">
        <v>21</v>
      </c>
      <c r="D12" s="26">
        <v>0.0223703109659726</v>
      </c>
      <c r="E12" s="29">
        <f t="shared" si="2"/>
        <v>13366</v>
      </c>
      <c r="F12" s="30">
        <f t="shared" si="3"/>
        <v>5941</v>
      </c>
      <c r="G12" s="31">
        <f>[1]分配给35县表!$D$11</f>
        <v>5800</v>
      </c>
      <c r="H12" s="27">
        <v>141</v>
      </c>
      <c r="I12" s="27">
        <v>3290</v>
      </c>
      <c r="J12" s="27"/>
      <c r="K12" s="27">
        <v>2600</v>
      </c>
      <c r="L12" s="27">
        <f>'[2]2017年项目5950万元计划'!$F$6</f>
        <v>500</v>
      </c>
      <c r="M12" s="27"/>
      <c r="N12" s="37">
        <v>1035</v>
      </c>
    </row>
    <row r="13" ht="20.25" customHeight="1" spans="1:14">
      <c r="A13" s="27">
        <v>6</v>
      </c>
      <c r="B13" s="28" t="s">
        <v>27</v>
      </c>
      <c r="C13" s="25" t="s">
        <v>21</v>
      </c>
      <c r="D13" s="26">
        <v>0.0425788625777069</v>
      </c>
      <c r="E13" s="29">
        <f t="shared" si="2"/>
        <v>9139</v>
      </c>
      <c r="F13" s="30">
        <f t="shared" si="3"/>
        <v>9139</v>
      </c>
      <c r="G13" s="31">
        <f>[1]分配给35县表!$D$12</f>
        <v>9000</v>
      </c>
      <c r="H13" s="27">
        <v>139</v>
      </c>
      <c r="I13" s="27"/>
      <c r="J13" s="27"/>
      <c r="K13" s="27"/>
      <c r="L13" s="27"/>
      <c r="M13" s="27"/>
      <c r="N13" s="37"/>
    </row>
    <row r="14" ht="20.25" customHeight="1" spans="1:14">
      <c r="A14" s="27">
        <v>7</v>
      </c>
      <c r="B14" s="28" t="s">
        <v>28</v>
      </c>
      <c r="C14" s="25" t="s">
        <v>21</v>
      </c>
      <c r="D14" s="26">
        <v>0.0109587241392745</v>
      </c>
      <c r="E14" s="29">
        <f t="shared" si="2"/>
        <v>4610</v>
      </c>
      <c r="F14" s="30">
        <f t="shared" si="3"/>
        <v>3000</v>
      </c>
      <c r="G14" s="31">
        <f>[1]分配给35县表!$D$13</f>
        <v>3000</v>
      </c>
      <c r="H14" s="27"/>
      <c r="I14" s="27">
        <v>1610</v>
      </c>
      <c r="J14" s="27"/>
      <c r="K14" s="27"/>
      <c r="L14" s="27"/>
      <c r="M14" s="27"/>
      <c r="N14" s="37"/>
    </row>
    <row r="15" ht="20.25" customHeight="1" spans="1:14">
      <c r="A15" s="27">
        <v>8</v>
      </c>
      <c r="B15" s="28" t="s">
        <v>29</v>
      </c>
      <c r="C15" s="25" t="s">
        <v>21</v>
      </c>
      <c r="D15" s="26">
        <v>0.0250312843763808</v>
      </c>
      <c r="E15" s="29">
        <f t="shared" si="2"/>
        <v>454.834</v>
      </c>
      <c r="F15" s="30">
        <f t="shared" si="3"/>
        <v>439</v>
      </c>
      <c r="G15" s="31">
        <f>[1]分配给35县表!$D$14</f>
        <v>300</v>
      </c>
      <c r="H15" s="27">
        <v>139</v>
      </c>
      <c r="I15" s="27"/>
      <c r="J15" s="27"/>
      <c r="K15" s="27"/>
      <c r="L15" s="27"/>
      <c r="M15" s="27"/>
      <c r="N15" s="37">
        <v>15.834</v>
      </c>
    </row>
    <row r="16" s="5" customFormat="1" ht="20.25" customHeight="1" spans="1:14">
      <c r="A16" s="23" t="s">
        <v>30</v>
      </c>
      <c r="B16" s="24" t="s">
        <v>31</v>
      </c>
      <c r="C16" s="25" t="s">
        <v>21</v>
      </c>
      <c r="D16" s="26"/>
      <c r="E16" s="25">
        <f>SUM(E17:E28)</f>
        <v>48313.9695</v>
      </c>
      <c r="F16" s="25">
        <f t="shared" ref="F16:N16" si="4">SUM(F17:F28)</f>
        <v>41968</v>
      </c>
      <c r="G16" s="25">
        <f t="shared" si="4"/>
        <v>40300</v>
      </c>
      <c r="H16" s="25">
        <f t="shared" si="4"/>
        <v>1668</v>
      </c>
      <c r="I16" s="25">
        <f t="shared" si="4"/>
        <v>5530</v>
      </c>
      <c r="J16" s="25">
        <f t="shared" si="4"/>
        <v>0</v>
      </c>
      <c r="K16" s="25">
        <f t="shared" si="4"/>
        <v>0</v>
      </c>
      <c r="L16" s="25">
        <f t="shared" si="4"/>
        <v>500</v>
      </c>
      <c r="M16" s="25">
        <f t="shared" si="4"/>
        <v>0</v>
      </c>
      <c r="N16" s="25">
        <f t="shared" si="4"/>
        <v>315.9695</v>
      </c>
    </row>
    <row r="17" ht="20.25" customHeight="1" spans="1:14">
      <c r="A17" s="27">
        <v>9</v>
      </c>
      <c r="B17" s="28" t="s">
        <v>32</v>
      </c>
      <c r="C17" s="25" t="s">
        <v>21</v>
      </c>
      <c r="D17" s="26">
        <v>0.0373377032354199</v>
      </c>
      <c r="E17" s="29">
        <f t="shared" ref="E17:E28" si="5">F17+I17+J17+K17+L17+M17+N17</f>
        <v>2626.864</v>
      </c>
      <c r="F17" s="30">
        <f t="shared" ref="F17:F28" si="6">SUM(G17:H17)</f>
        <v>1139</v>
      </c>
      <c r="G17" s="31">
        <f>[3]分配给35县表!$D$16</f>
        <v>1000</v>
      </c>
      <c r="H17" s="27">
        <v>139</v>
      </c>
      <c r="I17" s="27">
        <v>1470</v>
      </c>
      <c r="J17" s="27"/>
      <c r="K17" s="27"/>
      <c r="L17" s="27"/>
      <c r="M17" s="27"/>
      <c r="N17" s="37">
        <v>17.864</v>
      </c>
    </row>
    <row r="18" ht="20.25" customHeight="1" spans="1:14">
      <c r="A18" s="27">
        <v>10</v>
      </c>
      <c r="B18" s="28" t="s">
        <v>33</v>
      </c>
      <c r="C18" s="25" t="s">
        <v>21</v>
      </c>
      <c r="D18" s="26">
        <v>0.0404831091055385</v>
      </c>
      <c r="E18" s="29">
        <f t="shared" si="5"/>
        <v>2139</v>
      </c>
      <c r="F18" s="30">
        <f t="shared" si="6"/>
        <v>2139</v>
      </c>
      <c r="G18" s="31">
        <f>[3]分配给35县表!$D$17</f>
        <v>2000</v>
      </c>
      <c r="H18" s="27">
        <v>139</v>
      </c>
      <c r="I18" s="27"/>
      <c r="J18" s="27"/>
      <c r="K18" s="27"/>
      <c r="L18" s="27"/>
      <c r="M18" s="27"/>
      <c r="N18" s="37"/>
    </row>
    <row r="19" ht="20.25" customHeight="1" spans="1:14">
      <c r="A19" s="27">
        <v>11</v>
      </c>
      <c r="B19" s="32" t="s">
        <v>34</v>
      </c>
      <c r="C19" s="25" t="s">
        <v>21</v>
      </c>
      <c r="D19" s="26">
        <v>0.0394931202376883</v>
      </c>
      <c r="E19" s="29">
        <f t="shared" si="5"/>
        <v>2597.0535</v>
      </c>
      <c r="F19" s="30">
        <f t="shared" si="6"/>
        <v>839</v>
      </c>
      <c r="G19" s="31">
        <f>[3]分配给35县表!$D$18</f>
        <v>700</v>
      </c>
      <c r="H19" s="27">
        <v>139</v>
      </c>
      <c r="I19" s="27">
        <v>1680</v>
      </c>
      <c r="J19" s="27"/>
      <c r="K19" s="27"/>
      <c r="L19" s="27"/>
      <c r="M19" s="27"/>
      <c r="N19" s="37">
        <v>78.0535</v>
      </c>
    </row>
    <row r="20" ht="20.25" customHeight="1" spans="1:14">
      <c r="A20" s="27">
        <v>12</v>
      </c>
      <c r="B20" s="28" t="s">
        <v>35</v>
      </c>
      <c r="C20" s="25" t="s">
        <v>21</v>
      </c>
      <c r="D20" s="26">
        <v>0.0649803941110704</v>
      </c>
      <c r="E20" s="29">
        <f t="shared" si="5"/>
        <v>4205.8885</v>
      </c>
      <c r="F20" s="30">
        <f t="shared" si="6"/>
        <v>4139</v>
      </c>
      <c r="G20" s="31">
        <f>[3]分配给35县表!$D$19</f>
        <v>4000</v>
      </c>
      <c r="H20" s="27">
        <v>139</v>
      </c>
      <c r="I20" s="27"/>
      <c r="J20" s="27"/>
      <c r="K20" s="27"/>
      <c r="L20" s="27"/>
      <c r="M20" s="27"/>
      <c r="N20" s="37">
        <v>66.8885</v>
      </c>
    </row>
    <row r="21" ht="20.25" customHeight="1" spans="1:14">
      <c r="A21" s="27">
        <v>13</v>
      </c>
      <c r="B21" s="28" t="s">
        <v>36</v>
      </c>
      <c r="C21" s="25" t="s">
        <v>21</v>
      </c>
      <c r="D21" s="26">
        <v>0.0473809370589993</v>
      </c>
      <c r="E21" s="29">
        <f t="shared" si="5"/>
        <v>2250.915</v>
      </c>
      <c r="F21" s="30">
        <f t="shared" si="6"/>
        <v>1139</v>
      </c>
      <c r="G21" s="31">
        <f>[3]分配给35县表!$D$20</f>
        <v>1000</v>
      </c>
      <c r="H21" s="27">
        <v>139</v>
      </c>
      <c r="I21" s="27">
        <v>1050</v>
      </c>
      <c r="J21" s="27"/>
      <c r="K21" s="27"/>
      <c r="L21" s="27"/>
      <c r="M21" s="27"/>
      <c r="N21" s="37">
        <v>61.915</v>
      </c>
    </row>
    <row r="22" ht="20.25" customHeight="1" spans="1:14">
      <c r="A22" s="27">
        <v>14</v>
      </c>
      <c r="B22" s="28" t="s">
        <v>37</v>
      </c>
      <c r="C22" s="25" t="s">
        <v>21</v>
      </c>
      <c r="D22" s="26">
        <v>0.0188639094100908</v>
      </c>
      <c r="E22" s="29">
        <f t="shared" si="5"/>
        <v>2139</v>
      </c>
      <c r="F22" s="30">
        <f t="shared" si="6"/>
        <v>2139</v>
      </c>
      <c r="G22" s="31">
        <f>[3]分配给35县表!$D$21</f>
        <v>2000</v>
      </c>
      <c r="H22" s="27">
        <v>139</v>
      </c>
      <c r="I22" s="27"/>
      <c r="J22" s="27"/>
      <c r="K22" s="27"/>
      <c r="L22" s="27"/>
      <c r="M22" s="27"/>
      <c r="N22" s="37"/>
    </row>
    <row r="23" ht="20.25" customHeight="1" spans="1:14">
      <c r="A23" s="27">
        <v>15</v>
      </c>
      <c r="B23" s="28" t="s">
        <v>38</v>
      </c>
      <c r="C23" s="25" t="s">
        <v>21</v>
      </c>
      <c r="D23" s="26">
        <v>0.0441734675975657</v>
      </c>
      <c r="E23" s="29">
        <f t="shared" si="5"/>
        <v>10157.1685</v>
      </c>
      <c r="F23" s="30">
        <f t="shared" si="6"/>
        <v>10139</v>
      </c>
      <c r="G23" s="31">
        <f>[3]分配给35县表!$D$22</f>
        <v>10000</v>
      </c>
      <c r="H23" s="27">
        <v>139</v>
      </c>
      <c r="I23" s="27"/>
      <c r="J23" s="27"/>
      <c r="K23" s="27"/>
      <c r="L23" s="27"/>
      <c r="M23" s="27"/>
      <c r="N23" s="37">
        <v>18.1685</v>
      </c>
    </row>
    <row r="24" ht="20.25" customHeight="1" spans="1:14">
      <c r="A24" s="27">
        <v>16</v>
      </c>
      <c r="B24" s="32" t="s">
        <v>39</v>
      </c>
      <c r="C24" s="25" t="s">
        <v>21</v>
      </c>
      <c r="D24" s="26">
        <v>0.0112267151987105</v>
      </c>
      <c r="E24" s="29">
        <f t="shared" si="5"/>
        <v>6042.08</v>
      </c>
      <c r="F24" s="30">
        <f t="shared" si="6"/>
        <v>4639</v>
      </c>
      <c r="G24" s="31">
        <f>[3]分配给35县表!$D$23</f>
        <v>4500</v>
      </c>
      <c r="H24" s="27">
        <v>139</v>
      </c>
      <c r="I24" s="27">
        <v>1330</v>
      </c>
      <c r="J24" s="27"/>
      <c r="K24" s="27"/>
      <c r="L24" s="27"/>
      <c r="M24" s="27"/>
      <c r="N24" s="37">
        <v>73.08</v>
      </c>
    </row>
    <row r="25" ht="20.25" customHeight="1" spans="1:14">
      <c r="A25" s="27">
        <v>17</v>
      </c>
      <c r="B25" s="32" t="s">
        <v>40</v>
      </c>
      <c r="C25" s="25" t="s">
        <v>21</v>
      </c>
      <c r="D25" s="26">
        <v>0.0256652600969137</v>
      </c>
      <c r="E25" s="29">
        <f t="shared" si="5"/>
        <v>2639</v>
      </c>
      <c r="F25" s="30">
        <f t="shared" si="6"/>
        <v>2139</v>
      </c>
      <c r="G25" s="31">
        <f>[3]分配给35县表!$D$24</f>
        <v>2000</v>
      </c>
      <c r="H25" s="27">
        <v>139</v>
      </c>
      <c r="I25" s="27"/>
      <c r="J25" s="27"/>
      <c r="K25" s="27"/>
      <c r="L25" s="27">
        <f>'[2]2017年项目5950万元计划'!$F$9</f>
        <v>500</v>
      </c>
      <c r="M25" s="27"/>
      <c r="N25" s="27"/>
    </row>
    <row r="26" ht="20.25" customHeight="1" spans="1:14">
      <c r="A26" s="27">
        <v>18</v>
      </c>
      <c r="B26" s="32" t="s">
        <v>41</v>
      </c>
      <c r="C26" s="25" t="s">
        <v>21</v>
      </c>
      <c r="D26" s="26">
        <v>0.0319252600878006</v>
      </c>
      <c r="E26" s="29">
        <f t="shared" si="5"/>
        <v>5239</v>
      </c>
      <c r="F26" s="30">
        <f t="shared" si="6"/>
        <v>5239</v>
      </c>
      <c r="G26" s="31">
        <f>[3]分配给35县表!$D$25</f>
        <v>5100</v>
      </c>
      <c r="H26" s="27">
        <v>139</v>
      </c>
      <c r="I26" s="27"/>
      <c r="J26" s="27"/>
      <c r="K26" s="27"/>
      <c r="L26" s="27"/>
      <c r="M26" s="27"/>
      <c r="N26" s="27"/>
    </row>
    <row r="27" ht="20.25" customHeight="1" spans="1:14">
      <c r="A27" s="27">
        <v>19</v>
      </c>
      <c r="B27" s="32" t="s">
        <v>42</v>
      </c>
      <c r="C27" s="25" t="s">
        <v>21</v>
      </c>
      <c r="D27" s="26">
        <v>0.0584973454054278</v>
      </c>
      <c r="E27" s="29">
        <f t="shared" si="5"/>
        <v>6139</v>
      </c>
      <c r="F27" s="30">
        <f t="shared" si="6"/>
        <v>6139</v>
      </c>
      <c r="G27" s="31">
        <f>[3]分配给35县表!$D$26</f>
        <v>6000</v>
      </c>
      <c r="H27" s="27">
        <v>139</v>
      </c>
      <c r="I27" s="27"/>
      <c r="J27" s="27"/>
      <c r="K27" s="27"/>
      <c r="L27" s="27"/>
      <c r="M27" s="27"/>
      <c r="N27" s="27"/>
    </row>
    <row r="28" ht="20.25" customHeight="1" spans="1:14">
      <c r="A28" s="27">
        <v>20</v>
      </c>
      <c r="B28" s="32" t="s">
        <v>43</v>
      </c>
      <c r="C28" s="25" t="s">
        <v>21</v>
      </c>
      <c r="D28" s="26">
        <v>0.0521935670513237</v>
      </c>
      <c r="E28" s="29">
        <f t="shared" si="5"/>
        <v>2139</v>
      </c>
      <c r="F28" s="30">
        <f t="shared" si="6"/>
        <v>2139</v>
      </c>
      <c r="G28" s="31">
        <f>[3]分配给35县表!$D$27</f>
        <v>2000</v>
      </c>
      <c r="H28" s="27">
        <v>139</v>
      </c>
      <c r="I28" s="27"/>
      <c r="J28" s="27"/>
      <c r="K28" s="27"/>
      <c r="L28" s="27"/>
      <c r="M28" s="27"/>
      <c r="N28" s="27"/>
    </row>
    <row r="29" s="5" customFormat="1" ht="20.25" customHeight="1" spans="1:14">
      <c r="A29" s="23" t="s">
        <v>44</v>
      </c>
      <c r="B29" s="24" t="s">
        <v>45</v>
      </c>
      <c r="C29" s="25" t="s">
        <v>21</v>
      </c>
      <c r="D29" s="26"/>
      <c r="E29" s="25">
        <f>SUM(E30:E33)</f>
        <v>10282.9895</v>
      </c>
      <c r="F29" s="25">
        <f t="shared" ref="F29:N29" si="7">SUM(F30:F33)</f>
        <v>4556</v>
      </c>
      <c r="G29" s="25">
        <f t="shared" si="7"/>
        <v>4000</v>
      </c>
      <c r="H29" s="25">
        <f t="shared" si="7"/>
        <v>556</v>
      </c>
      <c r="I29" s="25">
        <f t="shared" si="7"/>
        <v>3205</v>
      </c>
      <c r="J29" s="25">
        <f t="shared" si="7"/>
        <v>0</v>
      </c>
      <c r="K29" s="25">
        <f t="shared" si="7"/>
        <v>0</v>
      </c>
      <c r="L29" s="25">
        <f t="shared" si="7"/>
        <v>1300</v>
      </c>
      <c r="M29" s="25">
        <f t="shared" si="7"/>
        <v>0</v>
      </c>
      <c r="N29" s="25">
        <f t="shared" si="7"/>
        <v>1221.9895</v>
      </c>
    </row>
    <row r="30" ht="20.25" customHeight="1" spans="1:14">
      <c r="A30" s="27">
        <v>21</v>
      </c>
      <c r="B30" s="28" t="s">
        <v>46</v>
      </c>
      <c r="C30" s="25" t="s">
        <v>21</v>
      </c>
      <c r="D30" s="26">
        <v>0.0277089419009265</v>
      </c>
      <c r="E30" s="29">
        <f>SUM(I30:N30)+F30</f>
        <v>1154.834</v>
      </c>
      <c r="F30" s="30">
        <f>SUM(G30:H30)</f>
        <v>1139</v>
      </c>
      <c r="G30" s="31">
        <f>[3]分配给35县表!$D$29</f>
        <v>1000</v>
      </c>
      <c r="H30" s="27">
        <v>139</v>
      </c>
      <c r="I30" s="27"/>
      <c r="J30" s="27"/>
      <c r="K30" s="27"/>
      <c r="L30" s="27"/>
      <c r="M30" s="27"/>
      <c r="N30" s="37">
        <v>15.834</v>
      </c>
    </row>
    <row r="31" ht="20.25" customHeight="1" spans="1:14">
      <c r="A31" s="27">
        <v>22</v>
      </c>
      <c r="B31" s="28" t="s">
        <v>47</v>
      </c>
      <c r="C31" s="25" t="s">
        <v>21</v>
      </c>
      <c r="D31" s="26">
        <v>0.0258003321606228</v>
      </c>
      <c r="E31" s="29">
        <f>SUM(I31:N31)+F31</f>
        <v>3882.1685</v>
      </c>
      <c r="F31" s="30">
        <f>SUM(G31:H31)</f>
        <v>1139</v>
      </c>
      <c r="G31" s="31">
        <f>[3]分配给35县表!$D$30</f>
        <v>1000</v>
      </c>
      <c r="H31" s="27">
        <v>139</v>
      </c>
      <c r="I31" s="27">
        <v>1385</v>
      </c>
      <c r="J31" s="27"/>
      <c r="K31" s="27"/>
      <c r="L31" s="27">
        <f>'[2]2017年项目5950万元计划'!$F$13</f>
        <v>300</v>
      </c>
      <c r="M31" s="27"/>
      <c r="N31" s="37">
        <f>18.1685+1040</f>
        <v>1058.1685</v>
      </c>
    </row>
    <row r="32" ht="20.25" customHeight="1" spans="1:14">
      <c r="A32" s="27">
        <v>23</v>
      </c>
      <c r="B32" s="28" t="s">
        <v>48</v>
      </c>
      <c r="C32" s="25" t="s">
        <v>21</v>
      </c>
      <c r="D32" s="26">
        <v>0.00752929183943114</v>
      </c>
      <c r="E32" s="29">
        <f>SUM(I32:N32)+F32</f>
        <v>1712.9935</v>
      </c>
      <c r="F32" s="30">
        <f>SUM(G32:H32)</f>
        <v>1139</v>
      </c>
      <c r="G32" s="31">
        <f>[3]分配给35县表!$D$31</f>
        <v>1000</v>
      </c>
      <c r="H32" s="27">
        <v>139</v>
      </c>
      <c r="I32" s="27"/>
      <c r="J32" s="27"/>
      <c r="K32" s="27"/>
      <c r="L32" s="27">
        <f>'[2]2017年项目5950万元计划'!$F$11</f>
        <v>500</v>
      </c>
      <c r="M32" s="27"/>
      <c r="N32" s="37">
        <v>73.9935</v>
      </c>
    </row>
    <row r="33" ht="20.25" customHeight="1" spans="1:14">
      <c r="A33" s="27">
        <v>24</v>
      </c>
      <c r="B33" s="28" t="s">
        <v>49</v>
      </c>
      <c r="C33" s="25" t="s">
        <v>21</v>
      </c>
      <c r="D33" s="26">
        <v>0.0133513547651678</v>
      </c>
      <c r="E33" s="29">
        <f>SUM(I33:N33)+F33</f>
        <v>3532.9935</v>
      </c>
      <c r="F33" s="30">
        <f>SUM(G33:H33)</f>
        <v>1139</v>
      </c>
      <c r="G33" s="31">
        <f>[3]分配给35县表!$D$32</f>
        <v>1000</v>
      </c>
      <c r="H33" s="27">
        <v>139</v>
      </c>
      <c r="I33" s="27">
        <v>1820</v>
      </c>
      <c r="J33" s="27"/>
      <c r="K33" s="27"/>
      <c r="L33" s="27">
        <f>'[2]2017年项目5950万元计划'!$F$12</f>
        <v>500</v>
      </c>
      <c r="M33" s="27"/>
      <c r="N33" s="37">
        <v>73.9935</v>
      </c>
    </row>
    <row r="34" s="5" customFormat="1" ht="20.25" customHeight="1" spans="1:14">
      <c r="A34" s="23" t="s">
        <v>50</v>
      </c>
      <c r="B34" s="24" t="s">
        <v>51</v>
      </c>
      <c r="C34" s="25" t="s">
        <v>21</v>
      </c>
      <c r="D34" s="26"/>
      <c r="E34" s="25">
        <f>SUM(E35:E36)</f>
        <v>9349.262</v>
      </c>
      <c r="F34" s="25">
        <f t="shared" ref="F34:N34" si="8">SUM(F35:F36)</f>
        <v>7778</v>
      </c>
      <c r="G34" s="25">
        <v>7500</v>
      </c>
      <c r="H34" s="25">
        <f t="shared" si="8"/>
        <v>278</v>
      </c>
      <c r="I34" s="25">
        <f t="shared" si="8"/>
        <v>1540</v>
      </c>
      <c r="J34" s="25">
        <f t="shared" si="8"/>
        <v>0</v>
      </c>
      <c r="K34" s="25">
        <f t="shared" si="8"/>
        <v>0</v>
      </c>
      <c r="L34" s="25">
        <f t="shared" si="8"/>
        <v>0</v>
      </c>
      <c r="M34" s="25">
        <f t="shared" si="8"/>
        <v>0</v>
      </c>
      <c r="N34" s="25">
        <f t="shared" si="8"/>
        <v>31.262</v>
      </c>
    </row>
    <row r="35" ht="20.25" customHeight="1" spans="1:14">
      <c r="A35" s="27">
        <v>25</v>
      </c>
      <c r="B35" s="28" t="s">
        <v>52</v>
      </c>
      <c r="C35" s="25" t="s">
        <v>21</v>
      </c>
      <c r="D35" s="26">
        <v>0.0330015547223273</v>
      </c>
      <c r="E35" s="29">
        <f>SUM(I35:N35)+F35</f>
        <v>8695.037</v>
      </c>
      <c r="F35" s="30">
        <f>SUM(G35:H35)</f>
        <v>7139</v>
      </c>
      <c r="G35" s="31">
        <f>[3]分配给35县表!$D$34</f>
        <v>7000</v>
      </c>
      <c r="H35" s="27">
        <v>139</v>
      </c>
      <c r="I35" s="27">
        <v>1540</v>
      </c>
      <c r="J35" s="27"/>
      <c r="K35" s="27"/>
      <c r="L35" s="27"/>
      <c r="M35" s="27"/>
      <c r="N35" s="37">
        <v>16.037</v>
      </c>
    </row>
    <row r="36" ht="20.25" customHeight="1" spans="1:14">
      <c r="A36" s="27">
        <v>26</v>
      </c>
      <c r="B36" s="28" t="s">
        <v>53</v>
      </c>
      <c r="C36" s="25" t="s">
        <v>21</v>
      </c>
      <c r="D36" s="26">
        <v>0.00744283380399665</v>
      </c>
      <c r="E36" s="29">
        <f>SUM(I36:N36)+F36</f>
        <v>654.225</v>
      </c>
      <c r="F36" s="30">
        <f>SUM(G36:H36)</f>
        <v>639</v>
      </c>
      <c r="G36" s="31">
        <f>[3]分配给35县表!$D$35</f>
        <v>500</v>
      </c>
      <c r="H36" s="27">
        <v>139</v>
      </c>
      <c r="I36" s="27"/>
      <c r="J36" s="27"/>
      <c r="K36" s="27"/>
      <c r="L36" s="27"/>
      <c r="M36" s="27"/>
      <c r="N36" s="37">
        <v>15.225</v>
      </c>
    </row>
    <row r="37" s="5" customFormat="1" ht="20.25" customHeight="1" spans="1:14">
      <c r="A37" s="23" t="s">
        <v>54</v>
      </c>
      <c r="B37" s="24" t="s">
        <v>55</v>
      </c>
      <c r="C37" s="25" t="s">
        <v>21</v>
      </c>
      <c r="D37" s="26"/>
      <c r="E37" s="25">
        <f>SUM(E38:E39)</f>
        <v>3794.33</v>
      </c>
      <c r="F37" s="25">
        <f t="shared" ref="F37:N37" si="9">SUM(F38:F39)</f>
        <v>0</v>
      </c>
      <c r="G37" s="25">
        <f t="shared" si="9"/>
        <v>0</v>
      </c>
      <c r="H37" s="25">
        <f t="shared" si="9"/>
        <v>0</v>
      </c>
      <c r="I37" s="25">
        <f t="shared" si="9"/>
        <v>3772</v>
      </c>
      <c r="J37" s="25">
        <f t="shared" si="9"/>
        <v>0</v>
      </c>
      <c r="K37" s="25">
        <f t="shared" si="9"/>
        <v>0</v>
      </c>
      <c r="L37" s="25">
        <f t="shared" si="9"/>
        <v>0</v>
      </c>
      <c r="M37" s="25">
        <f t="shared" si="9"/>
        <v>0</v>
      </c>
      <c r="N37" s="25">
        <f t="shared" si="9"/>
        <v>22.33</v>
      </c>
    </row>
    <row r="38" s="6" customFormat="1" ht="20.25" customHeight="1" spans="1:14">
      <c r="A38" s="33">
        <v>27</v>
      </c>
      <c r="B38" s="28" t="s">
        <v>56</v>
      </c>
      <c r="C38" s="25" t="s">
        <v>21</v>
      </c>
      <c r="D38" s="26">
        <v>0.00907143086319258</v>
      </c>
      <c r="E38" s="30">
        <f>SUM(I38:N38)+F38</f>
        <v>1747.165</v>
      </c>
      <c r="F38" s="30">
        <f>SUM(G38:H38)</f>
        <v>0</v>
      </c>
      <c r="G38" s="28"/>
      <c r="H38" s="34"/>
      <c r="I38" s="33">
        <v>1736</v>
      </c>
      <c r="J38" s="33"/>
      <c r="K38" s="33"/>
      <c r="L38" s="33"/>
      <c r="M38" s="33"/>
      <c r="N38" s="38">
        <v>11.165</v>
      </c>
    </row>
    <row r="39" s="2" customFormat="1" ht="20.25" customHeight="1" spans="1:14">
      <c r="A39" s="33">
        <v>28</v>
      </c>
      <c r="B39" s="28" t="s">
        <v>57</v>
      </c>
      <c r="C39" s="25" t="s">
        <v>21</v>
      </c>
      <c r="D39" s="26">
        <v>0.0179403462049619</v>
      </c>
      <c r="E39" s="30">
        <f>SUM(I39:N39)+F39</f>
        <v>2047.165</v>
      </c>
      <c r="F39" s="30">
        <f>SUM(G39:H39)</f>
        <v>0</v>
      </c>
      <c r="G39" s="28"/>
      <c r="H39" s="33"/>
      <c r="I39" s="33">
        <v>2036</v>
      </c>
      <c r="J39" s="33"/>
      <c r="K39" s="33"/>
      <c r="L39" s="33"/>
      <c r="M39" s="33"/>
      <c r="N39" s="38">
        <v>11.165</v>
      </c>
    </row>
    <row r="40" s="5" customFormat="1" ht="20.25" customHeight="1" spans="1:14">
      <c r="A40" s="23" t="s">
        <v>58</v>
      </c>
      <c r="B40" s="24" t="s">
        <v>59</v>
      </c>
      <c r="C40" s="25" t="s">
        <v>21</v>
      </c>
      <c r="D40" s="26"/>
      <c r="E40" s="25">
        <f>SUM(E41:E42)</f>
        <v>5785.33</v>
      </c>
      <c r="F40" s="25">
        <f t="shared" ref="F40:N40" si="10">SUM(F41:F42)</f>
        <v>0</v>
      </c>
      <c r="G40" s="25">
        <f t="shared" si="10"/>
        <v>0</v>
      </c>
      <c r="H40" s="25">
        <f t="shared" si="10"/>
        <v>0</v>
      </c>
      <c r="I40" s="25">
        <f t="shared" si="10"/>
        <v>1400</v>
      </c>
      <c r="J40" s="25">
        <f t="shared" si="10"/>
        <v>363</v>
      </c>
      <c r="K40" s="25">
        <f t="shared" si="10"/>
        <v>4000</v>
      </c>
      <c r="L40" s="25">
        <f t="shared" si="10"/>
        <v>0</v>
      </c>
      <c r="M40" s="25">
        <f t="shared" si="10"/>
        <v>0</v>
      </c>
      <c r="N40" s="39">
        <f t="shared" si="10"/>
        <v>22.33</v>
      </c>
    </row>
    <row r="41" s="6" customFormat="1" ht="20.25" customHeight="1" spans="1:14">
      <c r="A41" s="33">
        <v>29</v>
      </c>
      <c r="B41" s="28" t="s">
        <v>60</v>
      </c>
      <c r="C41" s="25" t="s">
        <v>21</v>
      </c>
      <c r="D41" s="26">
        <v>0.00990612631236641</v>
      </c>
      <c r="E41" s="30">
        <f>SUM(I41:N41)+F41</f>
        <v>5774.165</v>
      </c>
      <c r="F41" s="30">
        <f>SUM(G41:H41)</f>
        <v>0</v>
      </c>
      <c r="G41" s="28"/>
      <c r="H41" s="34"/>
      <c r="I41" s="33">
        <v>1400</v>
      </c>
      <c r="J41" s="33">
        <v>363</v>
      </c>
      <c r="K41" s="33">
        <v>4000</v>
      </c>
      <c r="L41" s="33"/>
      <c r="M41" s="33"/>
      <c r="N41" s="38">
        <v>11.165</v>
      </c>
    </row>
    <row r="42" s="2" customFormat="1" ht="20.25" customHeight="1" spans="1:14">
      <c r="A42" s="33">
        <v>30</v>
      </c>
      <c r="B42" s="28" t="s">
        <v>61</v>
      </c>
      <c r="C42" s="25" t="s">
        <v>21</v>
      </c>
      <c r="D42" s="26">
        <v>0.0127544086558112</v>
      </c>
      <c r="E42" s="30">
        <f>SUM(I42:N42)+F42</f>
        <v>11.165</v>
      </c>
      <c r="F42" s="30">
        <f>SUM(G42:H42)</f>
        <v>0</v>
      </c>
      <c r="G42" s="28"/>
      <c r="H42" s="33"/>
      <c r="I42" s="33"/>
      <c r="J42" s="33"/>
      <c r="K42" s="33"/>
      <c r="L42" s="33"/>
      <c r="M42" s="33"/>
      <c r="N42" s="38">
        <v>11.165</v>
      </c>
    </row>
    <row r="43" s="5" customFormat="1" ht="20.25" customHeight="1" spans="1:14">
      <c r="A43" s="23" t="s">
        <v>62</v>
      </c>
      <c r="B43" s="24" t="s">
        <v>63</v>
      </c>
      <c r="C43" s="25" t="s">
        <v>21</v>
      </c>
      <c r="D43" s="26"/>
      <c r="E43" s="25">
        <f t="shared" ref="E43:N43" si="11">SUM(E44:E44)</f>
        <v>1551.165</v>
      </c>
      <c r="F43" s="25">
        <f t="shared" si="11"/>
        <v>0</v>
      </c>
      <c r="G43" s="25">
        <f t="shared" si="11"/>
        <v>0</v>
      </c>
      <c r="H43" s="25">
        <f t="shared" si="11"/>
        <v>0</v>
      </c>
      <c r="I43" s="25">
        <f t="shared" si="11"/>
        <v>1540</v>
      </c>
      <c r="J43" s="25">
        <f t="shared" si="11"/>
        <v>0</v>
      </c>
      <c r="K43" s="25">
        <f t="shared" si="11"/>
        <v>0</v>
      </c>
      <c r="L43" s="25">
        <f t="shared" si="11"/>
        <v>0</v>
      </c>
      <c r="M43" s="25">
        <f t="shared" si="11"/>
        <v>0</v>
      </c>
      <c r="N43" s="39">
        <f t="shared" si="11"/>
        <v>11.165</v>
      </c>
    </row>
    <row r="44" s="6" customFormat="1" ht="20.25" customHeight="1" spans="1:14">
      <c r="A44" s="33">
        <v>31</v>
      </c>
      <c r="B44" s="28" t="s">
        <v>64</v>
      </c>
      <c r="C44" s="25" t="s">
        <v>21</v>
      </c>
      <c r="D44" s="26">
        <v>0.0117827865354222</v>
      </c>
      <c r="E44" s="30">
        <f>SUM(I44:N44)+F44</f>
        <v>1551.165</v>
      </c>
      <c r="F44" s="30">
        <f>SUM(G44:H44)</f>
        <v>0</v>
      </c>
      <c r="G44" s="28"/>
      <c r="H44" s="34"/>
      <c r="I44" s="34">
        <v>1540</v>
      </c>
      <c r="J44" s="34"/>
      <c r="K44" s="34"/>
      <c r="L44" s="34"/>
      <c r="M44" s="34"/>
      <c r="N44" s="40">
        <v>11.165</v>
      </c>
    </row>
    <row r="45" s="5" customFormat="1" ht="20.25" customHeight="1" spans="1:14">
      <c r="A45" s="23" t="s">
        <v>65</v>
      </c>
      <c r="B45" s="24" t="s">
        <v>66</v>
      </c>
      <c r="C45" s="25" t="s">
        <v>21</v>
      </c>
      <c r="D45" s="26"/>
      <c r="E45" s="25">
        <f t="shared" ref="E45:N45" si="12">SUM(E46:E46)</f>
        <v>1384.165</v>
      </c>
      <c r="F45" s="25">
        <f t="shared" si="12"/>
        <v>0</v>
      </c>
      <c r="G45" s="25">
        <f t="shared" si="12"/>
        <v>0</v>
      </c>
      <c r="H45" s="25">
        <f t="shared" si="12"/>
        <v>0</v>
      </c>
      <c r="I45" s="25">
        <f t="shared" si="12"/>
        <v>980</v>
      </c>
      <c r="J45" s="25">
        <f t="shared" si="12"/>
        <v>143</v>
      </c>
      <c r="K45" s="25">
        <f t="shared" si="12"/>
        <v>0</v>
      </c>
      <c r="L45" s="25">
        <f t="shared" si="12"/>
        <v>250</v>
      </c>
      <c r="M45" s="25">
        <f t="shared" si="12"/>
        <v>0</v>
      </c>
      <c r="N45" s="39">
        <f t="shared" si="12"/>
        <v>11.165</v>
      </c>
    </row>
    <row r="46" s="6" customFormat="1" ht="20.25" customHeight="1" spans="1:14">
      <c r="A46" s="33">
        <v>32</v>
      </c>
      <c r="B46" s="28" t="s">
        <v>67</v>
      </c>
      <c r="C46" s="25" t="s">
        <v>21</v>
      </c>
      <c r="D46" s="26">
        <v>0.00511026418348985</v>
      </c>
      <c r="E46" s="30">
        <f>SUM(I46:N46)+F46</f>
        <v>1384.165</v>
      </c>
      <c r="F46" s="30">
        <f>SUM(G46:H46)</f>
        <v>0</v>
      </c>
      <c r="G46" s="28"/>
      <c r="H46" s="34"/>
      <c r="I46" s="33">
        <v>980</v>
      </c>
      <c r="J46" s="33">
        <v>143</v>
      </c>
      <c r="K46" s="33"/>
      <c r="L46" s="33">
        <f>'[2]2017年项目5950万元计划'!$F$27</f>
        <v>250</v>
      </c>
      <c r="M46" s="33"/>
      <c r="N46" s="38">
        <v>11.165</v>
      </c>
    </row>
  </sheetData>
  <mergeCells count="16">
    <mergeCell ref="A1:B1"/>
    <mergeCell ref="A2:N2"/>
    <mergeCell ref="E3:N3"/>
    <mergeCell ref="F4:H4"/>
    <mergeCell ref="A6:B6"/>
    <mergeCell ref="A4:A5"/>
    <mergeCell ref="B4:B5"/>
    <mergeCell ref="C4:C5"/>
    <mergeCell ref="D4:D5"/>
    <mergeCell ref="E4:E5"/>
    <mergeCell ref="I4:I5"/>
    <mergeCell ref="J4:J5"/>
    <mergeCell ref="K4:K5"/>
    <mergeCell ref="L4:L5"/>
    <mergeCell ref="M4:M5"/>
    <mergeCell ref="N4:N5"/>
  </mergeCells>
  <printOptions horizontalCentered="1"/>
  <pageMargins left="0.196527777777778" right="0.196527777777778" top="0.196527777777778" bottom="0.432638888888889" header="0.156944444444444" footer="0.156944444444444"/>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2.分配给贫困县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nyc</cp:lastModifiedBy>
  <dcterms:created xsi:type="dcterms:W3CDTF">2006-09-16T00:00:00Z</dcterms:created>
  <dcterms:modified xsi:type="dcterms:W3CDTF">2019-01-16T03:37:27Z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2052-11.1.0.7949</vt:lpwstr>
  </property>
</Properties>
</file>