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446" activeTab="7"/>
  </bookViews>
  <sheets>
    <sheet name="1" sheetId="3" r:id="rId1"/>
    <sheet name="2-1" sheetId="4" r:id="rId2"/>
    <sheet name="2-2" sheetId="5" r:id="rId3"/>
    <sheet name="2-3" sheetId="6" r:id="rId4"/>
    <sheet name="2-4" sheetId="7" r:id="rId5"/>
    <sheet name="3" sheetId="8" r:id="rId6"/>
    <sheet name="4-1" sheetId="9" r:id="rId7"/>
    <sheet name="4-2" sheetId="10" r:id="rId8"/>
  </sheets>
  <definedNames>
    <definedName name="_xlnm._FilterDatabase" localSheetId="0" hidden="1">'1'!$A$8:$L$25</definedName>
    <definedName name="_xlnm._FilterDatabase" localSheetId="1" hidden="1">'2-1'!$A$5:$K$22</definedName>
    <definedName name="_xlnm._FilterDatabase" localSheetId="2" hidden="1">'2-2'!$7:$27</definedName>
    <definedName name="_xlnm._FilterDatabase" localSheetId="3" hidden="1">'2-3'!$A$4:$H$41</definedName>
    <definedName name="_xlnm._FilterDatabase" localSheetId="7" hidden="1">'4-2'!$A$5:$K$31</definedName>
    <definedName name="_xlnm.Print_Titles" localSheetId="2">'2-2'!$1:$5</definedName>
    <definedName name="_xlnm.Print_Titles" localSheetId="3">'2-3'!$2:$4</definedName>
    <definedName name="_xlnm.Print_Titles" localSheetId="7">'4-2'!$1:$4</definedName>
    <definedName name="_xlnm._FilterDatabase" localSheetId="6" hidden="1">'4-1'!$A$1:$E$5</definedName>
  </definedNames>
  <calcPr calcId="144525"/>
</workbook>
</file>

<file path=xl/sharedStrings.xml><?xml version="1.0" encoding="utf-8"?>
<sst xmlns="http://schemas.openxmlformats.org/spreadsheetml/2006/main" count="608" uniqueCount="223">
  <si>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</si>
  <si>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</si>
  <si>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</si>
  <si>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</si>
  <si>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</si>
  <si>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</si>
  <si>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</si>
  <si>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</si>
  <si>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</si>
  <si>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</si>
  <si>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</si>
  <si>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</si>
  <si>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</t>
  </si>
  <si>
    <t>上年度自治区地方政府债务限额、余额（含一般债务限额、余额和专项债务限额、余额）情况表</t>
  </si>
  <si>
    <t>单位：亿元</t>
  </si>
  <si>
    <t>行政区划名称</t>
  </si>
  <si>
    <t>地方政府债务限额</t>
  </si>
  <si>
    <t>其中：新增债务限额</t>
  </si>
  <si>
    <t>地方政府债务余额预计执行数</t>
  </si>
  <si>
    <t>合计</t>
  </si>
  <si>
    <t>一般债务</t>
  </si>
  <si>
    <t>专项债务</t>
  </si>
  <si>
    <t>VALID#</t>
  </si>
  <si>
    <t>新疆维吾尔自治区</t>
  </si>
  <si>
    <t>自治区本级</t>
  </si>
  <si>
    <t>所属地（州、市）小计</t>
  </si>
  <si>
    <t>乌鲁木齐市</t>
  </si>
  <si>
    <t>克拉玛依市</t>
  </si>
  <si>
    <t>伊犁州</t>
  </si>
  <si>
    <t>塔城地区</t>
  </si>
  <si>
    <t>阿勒泰地区</t>
  </si>
  <si>
    <t>博尔塔拉州</t>
  </si>
  <si>
    <t>昌吉州</t>
  </si>
  <si>
    <t>巴音郭楞州</t>
  </si>
  <si>
    <t>阿克苏地区</t>
  </si>
  <si>
    <t>克孜勒苏州</t>
  </si>
  <si>
    <t>喀什地区</t>
  </si>
  <si>
    <t>和田地区</t>
  </si>
  <si>
    <t>吐鲁番市</t>
  </si>
  <si>
    <t>哈密市</t>
  </si>
  <si>
    <t>附件2-1</t>
  </si>
  <si>
    <t>上年度自治区地方政府债券发行情况表</t>
  </si>
  <si>
    <t>地方政府债券发行总额</t>
  </si>
  <si>
    <t>其中：新增债券额度</t>
  </si>
  <si>
    <t>其中：再融资债券额度</t>
  </si>
  <si>
    <t>新增债券</t>
  </si>
  <si>
    <t>再融资债券</t>
  </si>
  <si>
    <t>小计</t>
  </si>
  <si>
    <t>一般债券</t>
  </si>
  <si>
    <t>专项债券</t>
  </si>
  <si>
    <t>附件2-2</t>
  </si>
  <si>
    <t>上年度自治区地方政府债券发行情况明细表</t>
  </si>
  <si>
    <t>债券类型</t>
  </si>
  <si>
    <t>地方政府债券</t>
  </si>
  <si>
    <t>置换债券</t>
  </si>
  <si>
    <t>一般</t>
  </si>
  <si>
    <t>专项</t>
  </si>
  <si>
    <t>金额</t>
  </si>
  <si>
    <t>平均利率%</t>
  </si>
  <si>
    <t>1年</t>
  </si>
  <si>
    <t>2年</t>
  </si>
  <si>
    <t>3年</t>
  </si>
  <si>
    <t>5年</t>
  </si>
  <si>
    <t>7年</t>
  </si>
  <si>
    <t>10年</t>
  </si>
  <si>
    <t>15年</t>
  </si>
  <si>
    <t>20年</t>
  </si>
  <si>
    <t>25年</t>
  </si>
  <si>
    <t>30年</t>
  </si>
  <si>
    <t>附件2-3</t>
  </si>
  <si>
    <t>上年度自治区地方政府新增债券使用情况表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</si>
  <si>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</si>
  <si>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</si>
  <si>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</si>
  <si>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</si>
  <si>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</si>
  <si>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</si>
  <si>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</si>
  <si>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t>实际支出</t>
  </si>
  <si>
    <t>财政厅农业处</t>
  </si>
  <si>
    <t>吐鲁番葡萄高效节水工程项目</t>
  </si>
  <si>
    <t>0401 农业</t>
  </si>
  <si>
    <t>社保处</t>
  </si>
  <si>
    <t>和田地区两县综合服务中心建设项目</t>
  </si>
  <si>
    <t>00 其他</t>
  </si>
  <si>
    <t>新疆大学</t>
  </si>
  <si>
    <t>新疆大学博达校区 16 号学生宿舍楼建设项目</t>
  </si>
  <si>
    <t>0605 其他社会事业</t>
  </si>
  <si>
    <t>新疆大学博达校区 14 号学生宿舍楼建设项目</t>
  </si>
  <si>
    <t>新疆大学博达校区 15 号学生宿舍楼建设项目</t>
  </si>
  <si>
    <t>新疆大学喀什校区公共教学楼和学生宿舍楼等建设项目</t>
  </si>
  <si>
    <t>新疆大学红湖校区 22 号学生宿舍楼建设项目</t>
  </si>
  <si>
    <t>新疆工程学院</t>
  </si>
  <si>
    <t>新疆工程学院9号学生公寓楼建设项目</t>
  </si>
  <si>
    <t>060203 普通高校学生宿舍</t>
  </si>
  <si>
    <t>新疆工程学院8号学生公寓楼建设项目</t>
  </si>
  <si>
    <t>新疆和田学院</t>
  </si>
  <si>
    <t>和田师范专科学校新校区一期附属配套基础设施建设项目</t>
  </si>
  <si>
    <t>060202 职业教育</t>
  </si>
  <si>
    <t>新疆机场（集团）有限责任公司</t>
  </si>
  <si>
    <t>乌鲁木齐机场改扩建工程机场工程</t>
  </si>
  <si>
    <t>0203 民用机场（不含通用机场）</t>
  </si>
  <si>
    <t>新疆交通职业技术大学</t>
  </si>
  <si>
    <t>新疆交通职业技术学院办学质量服务能力提升项目</t>
  </si>
  <si>
    <t>新疆警察学院（新疆公安警察培训基地）</t>
  </si>
  <si>
    <t>新疆警察学院（新疆公安警察培训基地）米东校区一期建设项目</t>
  </si>
  <si>
    <t>新疆理工学院</t>
  </si>
  <si>
    <t>新疆理工学院学生宿舍楼建设项目</t>
  </si>
  <si>
    <t>新疆农业科学院</t>
  </si>
  <si>
    <t>新疆农作物种质资源保存与创新利用中心建设项目</t>
  </si>
  <si>
    <t>新疆师范高等专科学校</t>
  </si>
  <si>
    <t>新疆师范高等专科学校（新疆教育学院）亚心校区图书信息楼建设项目</t>
  </si>
  <si>
    <t>新疆维吾尔自治区金沟河流域水利管理中心</t>
  </si>
  <si>
    <t>金沟河红山水库工程</t>
  </si>
  <si>
    <t>0402 水利</t>
  </si>
  <si>
    <t>新疆维吾尔自治区人民政府国有资产监督管理委员会</t>
  </si>
  <si>
    <t>伊犁州天然气管道工程</t>
  </si>
  <si>
    <t>0301 天然气管网和储气设施</t>
  </si>
  <si>
    <t>塔城地区天然气利民管道扩建工程</t>
  </si>
  <si>
    <t>新疆ZDGSEQ工程</t>
  </si>
  <si>
    <t>阿勒泰地区天然气利民管道扩建工程</t>
  </si>
  <si>
    <t>和田地区天然气利民管道扩建工程</t>
  </si>
  <si>
    <t>喀什地区天然气利民管道扩建工程</t>
  </si>
  <si>
    <t>新疆库拜瓦斯治理工程输气管网项目</t>
  </si>
  <si>
    <t>新疆维吾尔自治区维吾尔医医院</t>
  </si>
  <si>
    <t>自治区维吾尔医医院国家中医疫病防治基地建设项目</t>
  </si>
  <si>
    <t>0601 卫生健康（含应急医疗救治设施、公共卫生设施）</t>
  </si>
  <si>
    <t>新疆维吾尔自治区专用通信局</t>
  </si>
  <si>
    <t>0321项目</t>
  </si>
  <si>
    <t>新疆职业大学</t>
  </si>
  <si>
    <t>新疆职业大学新校区学生宿舍楼建设项目</t>
  </si>
  <si>
    <t>中共新疆维吾尔自治区委员会保密委员会办公室（新疆维吾尔自治区国家保密局）</t>
  </si>
  <si>
    <t>112项目</t>
  </si>
  <si>
    <t>中共新疆维吾尔自治区委员会机要局</t>
  </si>
  <si>
    <t>双中心</t>
  </si>
  <si>
    <t>中共新疆维吾尔自治区委员会政法委员会</t>
  </si>
  <si>
    <t>zwz二期项目</t>
  </si>
  <si>
    <t>自治区公安厅</t>
  </si>
  <si>
    <t>5Gzktx建设项目</t>
  </si>
  <si>
    <t>自治区交通运输厅</t>
  </si>
  <si>
    <t>S225线和布克赛尔-和什托洛盖段改建工程</t>
  </si>
  <si>
    <t>0202 收费公路</t>
  </si>
  <si>
    <t>S317线托里老风口-裕民公路建设项目</t>
  </si>
  <si>
    <t>G680塔克什肯至恰库尔图（含G680-青河）公路建设项目</t>
  </si>
  <si>
    <t>G3033奎屯-独山子-库车高速公路项目</t>
  </si>
  <si>
    <t>一般债券、专项债券</t>
  </si>
  <si>
    <t>备注：新增债券额度由各地州市统筹分配至地州市本级、所辖县市区；各地县的新增债券项目具体安排，由当地按程序报本级人大批准，未在此表中列示。</t>
  </si>
  <si>
    <t>DEBT_T_XXGK_FX_HBFXYS</t>
  </si>
  <si>
    <t>AD_CODE#65</t>
  </si>
  <si>
    <t>XM_TYPE#</t>
  </si>
  <si>
    <t>XM_NAME#</t>
  </si>
  <si>
    <t>AD_BJ#</t>
  </si>
  <si>
    <t>附件2-4</t>
  </si>
  <si>
    <t>上年度自治区还本付息执行及本年度还本付息预算情况表</t>
  </si>
  <si>
    <t>项    目</t>
  </si>
  <si>
    <t>全区</t>
  </si>
  <si>
    <t>各地（州、市）合计</t>
  </si>
  <si>
    <t>FXYB</t>
  </si>
  <si>
    <t>一、上年度发行执行数</t>
  </si>
  <si>
    <t>FXYB_Y1</t>
  </si>
  <si>
    <t>（一）一般债券</t>
  </si>
  <si>
    <t>FXYB _Y1_ZRZ</t>
  </si>
  <si>
    <t>其中：再融资债券</t>
  </si>
  <si>
    <t>FXZX_Y1</t>
  </si>
  <si>
    <t>（二）专项债券</t>
  </si>
  <si>
    <t>FXZX _Y1_ZRZ</t>
  </si>
  <si>
    <t>HB_Y1</t>
  </si>
  <si>
    <t>二、上年度还本执行数</t>
  </si>
  <si>
    <t>YBHB_Y1</t>
  </si>
  <si>
    <t>ZXHB_Y1</t>
  </si>
  <si>
    <t>FX_Y1</t>
  </si>
  <si>
    <t>三、上年度付息执行数</t>
  </si>
  <si>
    <t>YBFX_Y1</t>
  </si>
  <si>
    <t>ZXFX_Y1</t>
  </si>
  <si>
    <t>YBHB</t>
  </si>
  <si>
    <t>四、本年度还本预算数</t>
  </si>
  <si>
    <t>YBHB_YS</t>
  </si>
  <si>
    <t>YBHB_YS_ZRZ</t>
  </si>
  <si>
    <t>其中：再融资</t>
  </si>
  <si>
    <t>YBHB_YS_CZZJ</t>
  </si>
  <si>
    <t>财政预算安排</t>
  </si>
  <si>
    <t>ZXHB_YS</t>
  </si>
  <si>
    <t>ZXHB_YS_ZRZ</t>
  </si>
  <si>
    <t>ZXHB_YS_CZZJ</t>
  </si>
  <si>
    <t>FX_YS</t>
  </si>
  <si>
    <t>五、本年度付息预算数</t>
  </si>
  <si>
    <t>YBFX_YS</t>
  </si>
  <si>
    <t>ZXFX_YS</t>
  </si>
  <si>
    <t>附件3</t>
  </si>
  <si>
    <t>本年度自治区地方政府新增债券资金使用安排情况表</t>
  </si>
  <si>
    <t>投向领域</t>
  </si>
  <si>
    <t>偿还来源</t>
  </si>
  <si>
    <t>债券期限</t>
  </si>
  <si>
    <t>利率（%）</t>
  </si>
  <si>
    <t>还本付息</t>
  </si>
  <si>
    <t>各地（州、市）</t>
  </si>
  <si>
    <t>附表4-1</t>
  </si>
  <si>
    <t>上年度自治区本级地方政府专项债务表</t>
  </si>
  <si>
    <t>地区</t>
  </si>
  <si>
    <t>专项债券收入</t>
  </si>
  <si>
    <t>专项债券支出</t>
  </si>
  <si>
    <t>专项债券还本付息</t>
  </si>
  <si>
    <t>专项收入情况</t>
  </si>
  <si>
    <t>附表4-2</t>
  </si>
  <si>
    <t>上年度自治区本级地方政府专项债券项目表</t>
  </si>
  <si>
    <t>主管部门</t>
  </si>
  <si>
    <t>债券存续期内还本付息</t>
  </si>
  <si>
    <t>科教和文化处</t>
  </si>
  <si>
    <t>政府性基金</t>
  </si>
  <si>
    <t>2024年新疆维吾尔自治区政府专项债券（三十二期）</t>
  </si>
  <si>
    <t>经济建设处</t>
  </si>
  <si>
    <t>2024年新疆维吾尔自治区政府专项债券（十八期）</t>
  </si>
  <si>
    <t>2024年新疆维吾尔自治区政府专项债券（二十八期）</t>
  </si>
  <si>
    <t>2024年新疆维吾尔自治区政府专项债券（四十一期）</t>
  </si>
  <si>
    <t>企业处</t>
  </si>
  <si>
    <t>2024年新疆维吾尔自治区政府专项债券（二十期）</t>
  </si>
  <si>
    <t>社会保障处</t>
  </si>
  <si>
    <t>2024年新疆维吾尔自治区政府专项债券（三十六期）</t>
  </si>
  <si>
    <t>新疆交通职业技术学院</t>
  </si>
  <si>
    <t>2024年新疆维吾尔自治区政府专项债券（二十四期）</t>
  </si>
  <si>
    <t>2024年新疆维吾尔自治区收费公路专项债券（四期）-2024年新疆维吾尔自治区政府专项债券（三十五期）</t>
  </si>
  <si>
    <t>2024年新疆维吾尔自治区收费公路专项债券（五期）-2024年新疆维吾尔自治区政府专项债券（四十期）</t>
  </si>
  <si>
    <t>备注：所有专项债券在进入项目储备库之前，全部编制《项目实施方案》，全面反映项目收支预算总体平衡方案和分年平衡方案，并经过独立第三方进行评审。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</si>
</sst>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177" formatCode="0.00_ "/>
    <numFmt numFmtId="178" formatCode="0.00_);[Red]\(0.00\)"/>
  </numFmts>
  <fonts count="51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1"/>
      <name val="仿宋_GB2312"/>
      <charset val="134"/>
    </font>
    <font>
      <sz val="10"/>
      <color rgb="FF000000"/>
      <name val="仿宋_GB2312"/>
      <charset val="134"/>
    </font>
    <font>
      <sz val="9"/>
      <name val="SimSun"/>
      <charset val="134"/>
    </font>
    <font>
      <sz val="15"/>
      <name val="方正小标宋简体"/>
      <charset val="134"/>
    </font>
    <font>
      <sz val="11"/>
      <name val="宋体"/>
      <charset val="134"/>
      <scheme val="minor"/>
    </font>
    <font>
      <b/>
      <sz val="11"/>
      <name val="仿宋_GB2312"/>
      <charset val="134"/>
    </font>
    <font>
      <sz val="10"/>
      <name val="仿宋_GB2312"/>
      <charset val="134"/>
    </font>
    <font>
      <sz val="16"/>
      <name val="方正小标宋简体"/>
      <charset val="134"/>
    </font>
    <font>
      <b/>
      <sz val="10"/>
      <color rgb="FF000000"/>
      <name val="仿宋_GB2312"/>
      <charset val="134"/>
    </font>
    <font>
      <sz val="9"/>
      <name val="仿宋_GB2312"/>
      <charset val="134"/>
    </font>
    <font>
      <sz val="11"/>
      <name val="SimSun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b/>
      <sz val="10"/>
      <name val="仿宋_GB2312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7" fillId="10" borderId="1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17" borderId="16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48" fillId="7" borderId="14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9" fillId="0" borderId="0"/>
    <xf numFmtId="0" fontId="13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 applyFont="1">
      <alignment vertical="center"/>
    </xf>
    <xf numFmtId="0" fontId="1" fillId="0" borderId="0" xfId="52" applyFont="1" applyFill="1" applyAlignment="1">
      <alignment vertical="center"/>
    </xf>
    <xf numFmtId="0" fontId="2" fillId="0" borderId="0" xfId="52" applyFont="1" applyFill="1" applyAlignment="1">
      <alignment horizontal="left" vertical="center"/>
    </xf>
    <xf numFmtId="0" fontId="3" fillId="0" borderId="0" xfId="52" applyFont="1" applyFill="1" applyAlignment="1">
      <alignment horizontal="left" vertical="center"/>
    </xf>
    <xf numFmtId="0" fontId="3" fillId="0" borderId="0" xfId="52" applyFont="1" applyFill="1" applyAlignment="1">
      <alignment vertical="center"/>
    </xf>
    <xf numFmtId="0" fontId="4" fillId="0" borderId="0" xfId="52" applyFont="1" applyFill="1" applyAlignment="1">
      <alignment horizontal="center" vertical="center"/>
    </xf>
    <xf numFmtId="0" fontId="1" fillId="0" borderId="0" xfId="52" applyFont="1" applyFill="1" applyAlignment="1">
      <alignment horizontal="left" vertical="center"/>
    </xf>
    <xf numFmtId="0" fontId="1" fillId="0" borderId="0" xfId="52" applyFont="1" applyFill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vertical="center"/>
    </xf>
    <xf numFmtId="43" fontId="5" fillId="0" borderId="2" xfId="52" applyNumberFormat="1" applyFont="1" applyFill="1" applyBorder="1" applyAlignment="1">
      <alignment horizontal="right" vertical="center"/>
    </xf>
    <xf numFmtId="176" fontId="5" fillId="0" borderId="2" xfId="52" applyNumberFormat="1" applyFont="1" applyFill="1" applyBorder="1" applyAlignment="1">
      <alignment horizontal="right" vertical="center"/>
    </xf>
    <xf numFmtId="0" fontId="6" fillId="0" borderId="2" xfId="52" applyFont="1" applyFill="1" applyBorder="1" applyAlignment="1">
      <alignment horizontal="center" vertical="center" wrapText="1"/>
    </xf>
    <xf numFmtId="43" fontId="6" fillId="0" borderId="2" xfId="52" applyNumberFormat="1" applyFont="1" applyFill="1" applyBorder="1" applyAlignment="1">
      <alignment horizontal="right" vertical="center" wrapText="1"/>
    </xf>
    <xf numFmtId="0" fontId="7" fillId="0" borderId="3" xfId="52" applyFont="1" applyFill="1" applyBorder="1" applyAlignment="1">
      <alignment horizontal="left" vertical="center" wrapText="1"/>
    </xf>
    <xf numFmtId="0" fontId="1" fillId="0" borderId="0" xfId="52" applyFont="1" applyFill="1" applyAlignment="1">
      <alignment horizontal="right" vertical="center"/>
    </xf>
    <xf numFmtId="0" fontId="5" fillId="0" borderId="1" xfId="52" applyFont="1" applyFill="1" applyBorder="1" applyAlignment="1">
      <alignment horizontal="center" vertical="center" wrapText="1"/>
    </xf>
    <xf numFmtId="177" fontId="5" fillId="0" borderId="2" xfId="52" applyNumberFormat="1" applyFont="1" applyFill="1" applyBorder="1" applyAlignment="1">
      <alignment horizontal="center" vertical="center"/>
    </xf>
    <xf numFmtId="177" fontId="6" fillId="0" borderId="2" xfId="52" applyNumberFormat="1" applyFont="1" applyFill="1" applyBorder="1" applyAlignment="1">
      <alignment horizontal="center" vertical="center" wrapText="1"/>
    </xf>
    <xf numFmtId="0" fontId="8" fillId="0" borderId="0" xfId="52" applyFont="1" applyFill="1" applyAlignment="1">
      <alignment vertical="center"/>
    </xf>
    <xf numFmtId="177" fontId="1" fillId="0" borderId="0" xfId="52" applyNumberFormat="1" applyFont="1" applyFill="1" applyAlignment="1">
      <alignment vertical="center"/>
    </xf>
    <xf numFmtId="0" fontId="2" fillId="0" borderId="0" xfId="52" applyFont="1" applyFill="1" applyAlignment="1">
      <alignment vertical="center"/>
    </xf>
    <xf numFmtId="0" fontId="9" fillId="0" borderId="0" xfId="52" applyFont="1" applyFill="1" applyBorder="1" applyAlignment="1">
      <alignment horizontal="center" vertical="center" wrapText="1"/>
    </xf>
    <xf numFmtId="0" fontId="10" fillId="0" borderId="0" xfId="52" applyFont="1" applyFill="1" applyBorder="1" applyAlignment="1">
      <alignment horizontal="left" vertical="center" wrapText="1"/>
    </xf>
    <xf numFmtId="0" fontId="10" fillId="0" borderId="0" xfId="52" applyFont="1" applyFill="1" applyBorder="1" applyAlignment="1">
      <alignment horizontal="justify" vertical="center" wrapText="1"/>
    </xf>
    <xf numFmtId="0" fontId="11" fillId="0" borderId="0" xfId="52" applyFont="1" applyFill="1" applyBorder="1" applyAlignment="1">
      <alignment horizontal="right" vertical="center" wrapText="1"/>
    </xf>
    <xf numFmtId="0" fontId="12" fillId="0" borderId="2" xfId="52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43" fontId="11" fillId="0" borderId="2" xfId="52" applyNumberFormat="1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/>
    </xf>
    <xf numFmtId="0" fontId="13" fillId="0" borderId="0" xfId="50" applyFont="1" applyFill="1">
      <alignment vertical="center"/>
    </xf>
    <xf numFmtId="0" fontId="1" fillId="0" borderId="0" xfId="50" applyFont="1" applyFill="1" applyAlignment="1">
      <alignment vertical="center"/>
    </xf>
    <xf numFmtId="0" fontId="14" fillId="0" borderId="0" xfId="50" applyFont="1" applyFill="1">
      <alignment vertical="center"/>
    </xf>
    <xf numFmtId="0" fontId="3" fillId="0" borderId="0" xfId="50" applyFont="1" applyFill="1" applyAlignment="1">
      <alignment vertical="center"/>
    </xf>
    <xf numFmtId="0" fontId="9" fillId="0" borderId="0" xfId="50" applyFont="1" applyFill="1" applyBorder="1" applyAlignment="1">
      <alignment horizontal="center" vertical="center" wrapText="1"/>
    </xf>
    <xf numFmtId="0" fontId="15" fillId="0" borderId="0" xfId="50" applyFont="1" applyFill="1" applyBorder="1" applyAlignment="1">
      <alignment horizontal="justify" vertical="center" wrapText="1"/>
    </xf>
    <xf numFmtId="0" fontId="15" fillId="0" borderId="0" xfId="50" applyFont="1" applyFill="1" applyBorder="1" applyAlignment="1">
      <alignment horizontal="left" vertical="center" wrapText="1"/>
    </xf>
    <xf numFmtId="0" fontId="15" fillId="0" borderId="4" xfId="50" applyFont="1" applyFill="1" applyBorder="1" applyAlignment="1">
      <alignment horizontal="center" vertical="center" wrapText="1"/>
    </xf>
    <xf numFmtId="0" fontId="15" fillId="0" borderId="2" xfId="50" applyFont="1" applyFill="1" applyBorder="1" applyAlignment="1">
      <alignment horizontal="center" vertical="center" wrapText="1"/>
    </xf>
    <xf numFmtId="0" fontId="15" fillId="0" borderId="5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16" fillId="0" borderId="2" xfId="50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16" fillId="0" borderId="6" xfId="50" applyFont="1" applyFill="1" applyBorder="1" applyAlignment="1">
      <alignment horizontal="center" vertical="center" wrapText="1"/>
    </xf>
    <xf numFmtId="0" fontId="10" fillId="0" borderId="0" xfId="50" applyFont="1" applyFill="1" applyBorder="1" applyAlignment="1">
      <alignment horizontal="right" vertical="center" wrapText="1"/>
    </xf>
    <xf numFmtId="177" fontId="16" fillId="0" borderId="2" xfId="50" applyNumberFormat="1" applyFont="1" applyFill="1" applyBorder="1" applyAlignment="1">
      <alignment horizontal="center" vertical="center" wrapText="1"/>
    </xf>
    <xf numFmtId="0" fontId="13" fillId="0" borderId="0" xfId="51" applyFont="1" applyFill="1" applyBorder="1" applyAlignment="1">
      <alignment vertical="center"/>
    </xf>
    <xf numFmtId="0" fontId="17" fillId="0" borderId="0" xfId="51" applyFont="1" applyFill="1" applyBorder="1" applyAlignment="1">
      <alignment vertical="center" wrapText="1"/>
    </xf>
    <xf numFmtId="0" fontId="14" fillId="0" borderId="0" xfId="51" applyFont="1" applyFill="1" applyBorder="1" applyAlignment="1">
      <alignment vertical="center"/>
    </xf>
    <xf numFmtId="0" fontId="18" fillId="0" borderId="0" xfId="51" applyFont="1" applyFill="1" applyBorder="1" applyAlignment="1">
      <alignment horizontal="center" vertical="center" wrapText="1"/>
    </xf>
    <xf numFmtId="0" fontId="19" fillId="0" borderId="0" xfId="51" applyFont="1" applyFill="1" applyBorder="1" applyAlignment="1">
      <alignment horizontal="right" vertical="center" wrapText="1"/>
    </xf>
    <xf numFmtId="0" fontId="20" fillId="0" borderId="2" xfId="51" applyFont="1" applyFill="1" applyBorder="1" applyAlignment="1">
      <alignment horizontal="center" vertical="center" wrapText="1"/>
    </xf>
    <xf numFmtId="0" fontId="21" fillId="0" borderId="2" xfId="51" applyFont="1" applyFill="1" applyBorder="1" applyAlignment="1">
      <alignment horizontal="center" vertical="center" wrapText="1"/>
    </xf>
    <xf numFmtId="177" fontId="21" fillId="0" borderId="2" xfId="51" applyNumberFormat="1" applyFont="1" applyFill="1" applyBorder="1" applyAlignment="1">
      <alignment horizontal="center" vertical="center" wrapText="1"/>
    </xf>
    <xf numFmtId="177" fontId="21" fillId="0" borderId="2" xfId="51" applyNumberFormat="1" applyFont="1" applyFill="1" applyBorder="1" applyAlignment="1">
      <alignment horizontal="center" vertical="center" wrapText="1"/>
    </xf>
    <xf numFmtId="0" fontId="22" fillId="0" borderId="0" xfId="50" applyFont="1" applyFill="1" applyAlignment="1">
      <alignment horizontal="center" vertical="center" wrapText="1"/>
    </xf>
    <xf numFmtId="0" fontId="19" fillId="0" borderId="0" xfId="50" applyFont="1" applyFill="1" applyBorder="1" applyAlignment="1">
      <alignment horizontal="left" vertical="center" wrapText="1"/>
    </xf>
    <xf numFmtId="0" fontId="19" fillId="0" borderId="0" xfId="50" applyFont="1" applyFill="1" applyBorder="1" applyAlignment="1">
      <alignment horizontal="right" vertical="center" wrapText="1"/>
    </xf>
    <xf numFmtId="0" fontId="23" fillId="0" borderId="2" xfId="50" applyFont="1" applyFill="1" applyBorder="1" applyAlignment="1">
      <alignment horizontal="center" vertical="center" wrapText="1"/>
    </xf>
    <xf numFmtId="177" fontId="21" fillId="0" borderId="0" xfId="50" applyNumberFormat="1" applyFont="1" applyFill="1" applyBorder="1" applyAlignment="1">
      <alignment horizontal="center" vertical="center" wrapText="1"/>
    </xf>
    <xf numFmtId="177" fontId="21" fillId="0" borderId="2" xfId="50" applyNumberFormat="1" applyFont="1" applyFill="1" applyBorder="1" applyAlignment="1">
      <alignment horizontal="center" vertical="center" wrapText="1"/>
    </xf>
    <xf numFmtId="0" fontId="24" fillId="0" borderId="2" xfId="50" applyFont="1" applyFill="1" applyBorder="1" applyAlignment="1">
      <alignment horizontal="center" vertical="center" wrapText="1"/>
    </xf>
    <xf numFmtId="0" fontId="16" fillId="0" borderId="0" xfId="50" applyFont="1" applyFill="1" applyBorder="1" applyAlignment="1">
      <alignment horizontal="center" vertical="center" wrapText="1"/>
    </xf>
    <xf numFmtId="0" fontId="13" fillId="0" borderId="0" xfId="50" applyFont="1" applyFill="1" applyAlignment="1">
      <alignment vertical="center"/>
    </xf>
    <xf numFmtId="0" fontId="14" fillId="0" borderId="0" xfId="50" applyFont="1" applyFill="1" applyAlignment="1">
      <alignment horizontal="left" vertical="center"/>
    </xf>
    <xf numFmtId="0" fontId="25" fillId="0" borderId="0" xfId="50" applyFont="1" applyFill="1" applyBorder="1" applyAlignment="1">
      <alignment horizontal="center" vertical="center" wrapText="1"/>
    </xf>
    <xf numFmtId="0" fontId="26" fillId="0" borderId="7" xfId="50" applyFont="1" applyFill="1" applyBorder="1" applyAlignment="1">
      <alignment horizontal="center" vertical="center" wrapText="1"/>
    </xf>
    <xf numFmtId="0" fontId="26" fillId="0" borderId="3" xfId="50" applyFont="1" applyFill="1" applyBorder="1" applyAlignment="1">
      <alignment horizontal="center" vertical="center" wrapText="1"/>
    </xf>
    <xf numFmtId="0" fontId="26" fillId="0" borderId="8" xfId="50" applyFont="1" applyFill="1" applyBorder="1" applyAlignment="1">
      <alignment horizontal="center" vertical="center" wrapText="1"/>
    </xf>
    <xf numFmtId="0" fontId="26" fillId="0" borderId="2" xfId="50" applyFont="1" applyFill="1" applyBorder="1" applyAlignment="1">
      <alignment horizontal="center" vertical="center" wrapText="1"/>
    </xf>
    <xf numFmtId="0" fontId="26" fillId="0" borderId="9" xfId="50" applyFont="1" applyFill="1" applyBorder="1" applyAlignment="1">
      <alignment horizontal="center" vertical="center" wrapText="1"/>
    </xf>
    <xf numFmtId="0" fontId="26" fillId="0" borderId="10" xfId="50" applyFont="1" applyFill="1" applyBorder="1" applyAlignment="1">
      <alignment horizontal="center" vertical="center" wrapText="1"/>
    </xf>
    <xf numFmtId="0" fontId="26" fillId="0" borderId="11" xfId="50" applyFont="1" applyFill="1" applyBorder="1" applyAlignment="1">
      <alignment horizontal="center" vertical="center" wrapText="1"/>
    </xf>
    <xf numFmtId="0" fontId="27" fillId="0" borderId="2" xfId="50" applyFont="1" applyFill="1" applyBorder="1" applyAlignment="1">
      <alignment horizontal="center" vertical="center" wrapText="1"/>
    </xf>
    <xf numFmtId="43" fontId="27" fillId="0" borderId="2" xfId="50" applyNumberFormat="1" applyFont="1" applyFill="1" applyBorder="1" applyAlignment="1">
      <alignment horizontal="center" vertical="center" wrapText="1"/>
    </xf>
    <xf numFmtId="0" fontId="25" fillId="0" borderId="0" xfId="50" applyFont="1" applyFill="1" applyBorder="1" applyAlignment="1">
      <alignment horizontal="right" vertical="center" wrapText="1"/>
    </xf>
    <xf numFmtId="0" fontId="25" fillId="0" borderId="0" xfId="50" applyFont="1" applyFill="1" applyAlignment="1">
      <alignment horizontal="right" vertical="center" wrapText="1"/>
    </xf>
    <xf numFmtId="0" fontId="19" fillId="0" borderId="0" xfId="50" applyFont="1" applyFill="1" applyBorder="1" applyAlignment="1">
      <alignment vertical="center" wrapText="1"/>
    </xf>
    <xf numFmtId="0" fontId="28" fillId="0" borderId="1" xfId="50" applyFont="1" applyFill="1" applyBorder="1" applyAlignment="1">
      <alignment horizontal="center" vertical="center" wrapText="1"/>
    </xf>
    <xf numFmtId="0" fontId="28" fillId="0" borderId="2" xfId="50" applyFont="1" applyFill="1" applyBorder="1" applyAlignment="1">
      <alignment horizontal="center" vertical="center" wrapText="1"/>
    </xf>
    <xf numFmtId="0" fontId="28" fillId="0" borderId="6" xfId="50" applyFont="1" applyFill="1" applyBorder="1" applyAlignment="1">
      <alignment horizontal="center" vertical="center" wrapText="1"/>
    </xf>
    <xf numFmtId="0" fontId="24" fillId="0" borderId="2" xfId="50" applyFont="1" applyFill="1" applyBorder="1" applyAlignment="1">
      <alignment horizontal="left" vertical="center" wrapText="1"/>
    </xf>
    <xf numFmtId="178" fontId="21" fillId="0" borderId="2" xfId="50" applyNumberFormat="1" applyFont="1" applyFill="1" applyBorder="1" applyAlignment="1">
      <alignment horizontal="center" vertical="center" wrapText="1"/>
    </xf>
    <xf numFmtId="0" fontId="13" fillId="0" borderId="0" xfId="50" applyFont="1" applyFill="1" applyAlignment="1">
      <alignment horizontal="right" vertical="center"/>
    </xf>
    <xf numFmtId="0" fontId="17" fillId="0" borderId="0" xfId="50" applyFont="1" applyFill="1" applyBorder="1" applyAlignment="1">
      <alignment vertical="center" wrapText="1"/>
    </xf>
    <xf numFmtId="0" fontId="17" fillId="0" borderId="0" xfId="50" applyFont="1" applyFill="1" applyAlignment="1">
      <alignment vertical="center" wrapText="1"/>
    </xf>
    <xf numFmtId="0" fontId="29" fillId="0" borderId="0" xfId="50" applyFont="1" applyFill="1" applyBorder="1" applyAlignment="1">
      <alignment vertical="center" wrapText="1"/>
    </xf>
    <xf numFmtId="0" fontId="22" fillId="0" borderId="0" xfId="50" applyFont="1" applyFill="1" applyBorder="1" applyAlignment="1">
      <alignment horizontal="center" vertical="center" wrapText="1"/>
    </xf>
    <xf numFmtId="0" fontId="17" fillId="0" borderId="0" xfId="5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25"/>
  <sheetViews>
    <sheetView zoomScale="120" zoomScaleNormal="120" workbookViewId="0">
      <pane ySplit="8" topLeftCell="A19" activePane="bottomLeft" state="frozen"/>
      <selection/>
      <selection pane="bottomLeft" activeCell="A26" sqref="$A26:$XFD27"/>
    </sheetView>
  </sheetViews>
  <sheetFormatPr defaultColWidth="10" defaultRowHeight="13.5"/>
  <cols>
    <col min="1" max="2" width="9" style="32" hidden="1" customWidth="1"/>
    <col min="3" max="3" width="20.5" style="32" customWidth="1"/>
    <col min="4" max="12" width="12.6333333333333" style="32" customWidth="1"/>
    <col min="13" max="16384" width="10" style="32"/>
  </cols>
  <sheetData>
    <row r="1" ht="22.5" hidden="1" spans="1:4">
      <c r="A1" s="86">
        <v>0</v>
      </c>
      <c r="B1" s="86" t="s">
        <v>0</v>
      </c>
      <c r="C1" s="86" t="s">
        <v>1</v>
      </c>
      <c r="D1" s="86" t="s">
        <v>2</v>
      </c>
    </row>
    <row r="2" ht="22.5" hidden="1" spans="1:5">
      <c r="A2" s="86">
        <v>0</v>
      </c>
      <c r="B2" s="86" t="s">
        <v>3</v>
      </c>
      <c r="C2" s="86" t="s">
        <v>4</v>
      </c>
      <c r="D2" s="86" t="s">
        <v>5</v>
      </c>
      <c r="E2" s="86"/>
    </row>
    <row r="3" hidden="1" spans="1:12">
      <c r="A3" s="86">
        <v>0</v>
      </c>
      <c r="B3" s="86" t="s">
        <v>6</v>
      </c>
      <c r="C3" s="86" t="s">
        <v>7</v>
      </c>
      <c r="E3" s="86" t="s">
        <v>8</v>
      </c>
      <c r="F3" s="86" t="s">
        <v>9</v>
      </c>
      <c r="G3" s="87"/>
      <c r="H3" s="87"/>
      <c r="I3" s="87"/>
      <c r="K3" s="86" t="s">
        <v>10</v>
      </c>
      <c r="L3" s="86" t="s">
        <v>11</v>
      </c>
    </row>
    <row r="4" ht="24.95" customHeight="1" spans="1:3">
      <c r="A4" s="86">
        <v>0</v>
      </c>
      <c r="B4" s="86"/>
      <c r="C4" s="88" t="s">
        <v>12</v>
      </c>
    </row>
    <row r="5" ht="35.1" customHeight="1" spans="1:12">
      <c r="A5" s="86">
        <v>0</v>
      </c>
      <c r="C5" s="89" t="s">
        <v>13</v>
      </c>
      <c r="D5" s="89"/>
      <c r="E5" s="89"/>
      <c r="F5" s="89"/>
      <c r="G5" s="89"/>
      <c r="H5" s="89"/>
      <c r="I5" s="89"/>
      <c r="J5" s="89"/>
      <c r="K5" s="89"/>
      <c r="L5" s="89"/>
    </row>
    <row r="6" ht="24.95" customHeight="1" spans="1:12">
      <c r="A6" s="86">
        <v>0</v>
      </c>
      <c r="C6" s="79"/>
      <c r="D6" s="79"/>
      <c r="L6" s="59" t="s">
        <v>14</v>
      </c>
    </row>
    <row r="7" ht="24.95" customHeight="1" spans="1:12">
      <c r="A7" s="86">
        <v>0</v>
      </c>
      <c r="C7" s="80" t="s">
        <v>15</v>
      </c>
      <c r="D7" s="81" t="s">
        <v>16</v>
      </c>
      <c r="E7" s="81"/>
      <c r="F7" s="81"/>
      <c r="G7" s="81" t="s">
        <v>17</v>
      </c>
      <c r="H7" s="81"/>
      <c r="I7" s="81"/>
      <c r="J7" s="81" t="s">
        <v>18</v>
      </c>
      <c r="K7" s="81"/>
      <c r="L7" s="81"/>
    </row>
    <row r="8" ht="24.95" customHeight="1" spans="1:12">
      <c r="A8" s="86">
        <v>0</v>
      </c>
      <c r="C8" s="82"/>
      <c r="D8" s="81" t="s">
        <v>19</v>
      </c>
      <c r="E8" s="81" t="s">
        <v>20</v>
      </c>
      <c r="F8" s="81" t="s">
        <v>21</v>
      </c>
      <c r="G8" s="81" t="s">
        <v>19</v>
      </c>
      <c r="H8" s="81" t="s">
        <v>20</v>
      </c>
      <c r="I8" s="81" t="s">
        <v>21</v>
      </c>
      <c r="J8" s="81" t="s">
        <v>19</v>
      </c>
      <c r="K8" s="81" t="s">
        <v>20</v>
      </c>
      <c r="L8" s="81" t="s">
        <v>21</v>
      </c>
    </row>
    <row r="9" ht="20.1" customHeight="1" spans="1:12">
      <c r="A9" s="86" t="s">
        <v>22</v>
      </c>
      <c r="B9" s="90">
        <v>65</v>
      </c>
      <c r="C9" s="83" t="s">
        <v>23</v>
      </c>
      <c r="D9" s="84">
        <f>E9+F9</f>
        <v>13587.14</v>
      </c>
      <c r="E9" s="84">
        <f>E10+E11</f>
        <v>4861.61</v>
      </c>
      <c r="F9" s="84">
        <f t="shared" ref="F9:L9" si="0">F10+F11</f>
        <v>8725.53</v>
      </c>
      <c r="G9" s="84">
        <f t="shared" ref="G9:G25" si="1">H9+I9</f>
        <v>1882</v>
      </c>
      <c r="H9" s="84">
        <f t="shared" si="0"/>
        <v>299</v>
      </c>
      <c r="I9" s="84">
        <f t="shared" si="0"/>
        <v>1583</v>
      </c>
      <c r="J9" s="84">
        <f>K9+L9</f>
        <v>12834.66</v>
      </c>
      <c r="K9" s="84">
        <v>4502.94</v>
      </c>
      <c r="L9" s="84">
        <v>8331.72</v>
      </c>
    </row>
    <row r="10" ht="20.1" customHeight="1" spans="1:12">
      <c r="A10" s="86" t="s">
        <v>22</v>
      </c>
      <c r="B10" s="90">
        <v>6500</v>
      </c>
      <c r="C10" s="83" t="s">
        <v>24</v>
      </c>
      <c r="D10" s="84">
        <f t="shared" ref="D10:D25" si="2">E10+F10</f>
        <v>1944.85</v>
      </c>
      <c r="E10" s="84">
        <v>1190.31</v>
      </c>
      <c r="F10" s="84">
        <v>754.54</v>
      </c>
      <c r="G10" s="84">
        <f t="shared" si="1"/>
        <v>210.03</v>
      </c>
      <c r="H10" s="84">
        <v>9.57</v>
      </c>
      <c r="I10" s="84">
        <v>200.46</v>
      </c>
      <c r="J10" s="84">
        <f t="shared" ref="J9:J25" si="3">K10+L10</f>
        <v>1522.63</v>
      </c>
      <c r="K10" s="84">
        <v>984.4</v>
      </c>
      <c r="L10" s="84">
        <v>538.23</v>
      </c>
    </row>
    <row r="11" ht="20.1" customHeight="1" spans="1:12">
      <c r="A11" s="86"/>
      <c r="B11" s="90"/>
      <c r="C11" s="83" t="s">
        <v>25</v>
      </c>
      <c r="D11" s="84">
        <f t="shared" si="2"/>
        <v>11642.29</v>
      </c>
      <c r="E11" s="84">
        <f>SUM(E12:E25)</f>
        <v>3671.3</v>
      </c>
      <c r="F11" s="84">
        <f t="shared" ref="F11:L11" si="4">SUM(F12:F25)</f>
        <v>7970.99</v>
      </c>
      <c r="G11" s="84">
        <f t="shared" si="1"/>
        <v>1671.97</v>
      </c>
      <c r="H11" s="84">
        <f t="shared" si="4"/>
        <v>289.43</v>
      </c>
      <c r="I11" s="84">
        <f t="shared" si="4"/>
        <v>1382.54</v>
      </c>
      <c r="J11" s="84">
        <f t="shared" si="3"/>
        <v>11312.03</v>
      </c>
      <c r="K11" s="84">
        <v>3518.54</v>
      </c>
      <c r="L11" s="84">
        <v>7793.49</v>
      </c>
    </row>
    <row r="12" ht="20.1" customHeight="1" spans="1:12">
      <c r="A12" s="86" t="s">
        <v>22</v>
      </c>
      <c r="B12" s="90">
        <v>6501</v>
      </c>
      <c r="C12" s="83" t="s">
        <v>26</v>
      </c>
      <c r="D12" s="84">
        <f t="shared" si="2"/>
        <v>2546.68</v>
      </c>
      <c r="E12" s="84">
        <v>541.16</v>
      </c>
      <c r="F12" s="84">
        <v>2005.52</v>
      </c>
      <c r="G12" s="84">
        <f t="shared" si="1"/>
        <v>199.6</v>
      </c>
      <c r="H12" s="84">
        <v>21</v>
      </c>
      <c r="I12" s="84">
        <v>178.6</v>
      </c>
      <c r="J12" s="84">
        <f t="shared" si="3"/>
        <v>2458.46</v>
      </c>
      <c r="K12" s="84">
        <v>519.59</v>
      </c>
      <c r="L12" s="84">
        <v>1938.87</v>
      </c>
    </row>
    <row r="13" ht="20.1" customHeight="1" spans="1:12">
      <c r="A13" s="86" t="s">
        <v>22</v>
      </c>
      <c r="B13" s="90">
        <v>6502</v>
      </c>
      <c r="C13" s="83" t="s">
        <v>27</v>
      </c>
      <c r="D13" s="84">
        <f t="shared" si="2"/>
        <v>426.04</v>
      </c>
      <c r="E13" s="84">
        <v>182.02</v>
      </c>
      <c r="F13" s="84">
        <v>244.02</v>
      </c>
      <c r="G13" s="84">
        <f t="shared" si="1"/>
        <v>139.1</v>
      </c>
      <c r="H13" s="84">
        <v>15</v>
      </c>
      <c r="I13" s="84">
        <v>124.1</v>
      </c>
      <c r="J13" s="84">
        <f t="shared" si="3"/>
        <v>408.28</v>
      </c>
      <c r="K13" s="84">
        <v>166.15</v>
      </c>
      <c r="L13" s="84">
        <v>242.13</v>
      </c>
    </row>
    <row r="14" ht="20.1" customHeight="1" spans="1:12">
      <c r="A14" s="86" t="s">
        <v>22</v>
      </c>
      <c r="B14" s="90">
        <v>6540</v>
      </c>
      <c r="C14" s="83" t="s">
        <v>28</v>
      </c>
      <c r="D14" s="84">
        <f t="shared" si="2"/>
        <v>1187.78</v>
      </c>
      <c r="E14" s="84">
        <v>374.67</v>
      </c>
      <c r="F14" s="84">
        <v>813.11</v>
      </c>
      <c r="G14" s="84">
        <f t="shared" si="1"/>
        <v>178.63</v>
      </c>
      <c r="H14" s="84">
        <v>45.93</v>
      </c>
      <c r="I14" s="84">
        <v>132.7</v>
      </c>
      <c r="J14" s="84">
        <f t="shared" si="3"/>
        <v>1164.9</v>
      </c>
      <c r="K14" s="84">
        <v>362.42</v>
      </c>
      <c r="L14" s="84">
        <v>802.48</v>
      </c>
    </row>
    <row r="15" ht="20.1" customHeight="1" spans="1:12">
      <c r="A15" s="86" t="s">
        <v>22</v>
      </c>
      <c r="B15" s="90">
        <v>6542</v>
      </c>
      <c r="C15" s="83" t="s">
        <v>29</v>
      </c>
      <c r="D15" s="84">
        <f t="shared" si="2"/>
        <v>574.42</v>
      </c>
      <c r="E15" s="84">
        <v>201.72</v>
      </c>
      <c r="F15" s="84">
        <v>372.7</v>
      </c>
      <c r="G15" s="84">
        <f t="shared" si="1"/>
        <v>82.2</v>
      </c>
      <c r="H15" s="84">
        <v>13</v>
      </c>
      <c r="I15" s="84">
        <v>69.2</v>
      </c>
      <c r="J15" s="84">
        <f t="shared" si="3"/>
        <v>561.44</v>
      </c>
      <c r="K15" s="84">
        <v>191.52</v>
      </c>
      <c r="L15" s="84">
        <v>369.92</v>
      </c>
    </row>
    <row r="16" ht="20.1" customHeight="1" spans="1:12">
      <c r="A16" s="86" t="s">
        <v>22</v>
      </c>
      <c r="B16" s="90">
        <v>6543</v>
      </c>
      <c r="C16" s="83" t="s">
        <v>30</v>
      </c>
      <c r="D16" s="84">
        <f t="shared" si="2"/>
        <v>549.27</v>
      </c>
      <c r="E16" s="84">
        <v>205.65</v>
      </c>
      <c r="F16" s="84">
        <v>343.62</v>
      </c>
      <c r="G16" s="84">
        <f t="shared" si="1"/>
        <v>72.8</v>
      </c>
      <c r="H16" s="84">
        <v>14</v>
      </c>
      <c r="I16" s="84">
        <v>58.8</v>
      </c>
      <c r="J16" s="84">
        <f t="shared" si="3"/>
        <v>531</v>
      </c>
      <c r="K16" s="84">
        <v>198.18</v>
      </c>
      <c r="L16" s="84">
        <v>332.82</v>
      </c>
    </row>
    <row r="17" ht="20.1" customHeight="1" spans="1:12">
      <c r="A17" s="86" t="s">
        <v>22</v>
      </c>
      <c r="B17" s="90">
        <v>6527</v>
      </c>
      <c r="C17" s="83" t="s">
        <v>31</v>
      </c>
      <c r="D17" s="84">
        <f t="shared" si="2"/>
        <v>505.07</v>
      </c>
      <c r="E17" s="84">
        <v>167.54</v>
      </c>
      <c r="F17" s="84">
        <v>337.53</v>
      </c>
      <c r="G17" s="84">
        <f t="shared" si="1"/>
        <v>102.2</v>
      </c>
      <c r="H17" s="84">
        <v>18.1</v>
      </c>
      <c r="I17" s="84">
        <v>84.1</v>
      </c>
      <c r="J17" s="84">
        <f t="shared" si="3"/>
        <v>494.99</v>
      </c>
      <c r="K17" s="84">
        <v>158.91</v>
      </c>
      <c r="L17" s="84">
        <v>336.08</v>
      </c>
    </row>
    <row r="18" ht="20.1" customHeight="1" spans="1:12">
      <c r="A18" s="86" t="s">
        <v>22</v>
      </c>
      <c r="B18" s="90">
        <v>6523</v>
      </c>
      <c r="C18" s="83" t="s">
        <v>32</v>
      </c>
      <c r="D18" s="84">
        <f t="shared" si="2"/>
        <v>932.45</v>
      </c>
      <c r="E18" s="84">
        <v>314.95</v>
      </c>
      <c r="F18" s="84">
        <v>617.5</v>
      </c>
      <c r="G18" s="84">
        <f t="shared" si="1"/>
        <v>112.68</v>
      </c>
      <c r="H18" s="84">
        <v>22.8</v>
      </c>
      <c r="I18" s="84">
        <v>89.88</v>
      </c>
      <c r="J18" s="84">
        <f t="shared" si="3"/>
        <v>911.66</v>
      </c>
      <c r="K18" s="84">
        <v>301.78</v>
      </c>
      <c r="L18" s="84">
        <v>609.88</v>
      </c>
    </row>
    <row r="19" ht="20.1" customHeight="1" spans="1:12">
      <c r="A19" s="86" t="s">
        <v>22</v>
      </c>
      <c r="B19" s="90">
        <v>6528</v>
      </c>
      <c r="C19" s="83" t="s">
        <v>33</v>
      </c>
      <c r="D19" s="84">
        <f t="shared" si="2"/>
        <v>855.56</v>
      </c>
      <c r="E19" s="84">
        <v>252.08</v>
      </c>
      <c r="F19" s="84">
        <v>603.48</v>
      </c>
      <c r="G19" s="84">
        <f t="shared" si="1"/>
        <v>125.81</v>
      </c>
      <c r="H19" s="84">
        <v>16</v>
      </c>
      <c r="I19" s="84">
        <v>109.81</v>
      </c>
      <c r="J19" s="84">
        <f t="shared" si="3"/>
        <v>844.49</v>
      </c>
      <c r="K19" s="84">
        <v>244.24</v>
      </c>
      <c r="L19" s="84">
        <v>600.25</v>
      </c>
    </row>
    <row r="20" ht="20.1" customHeight="1" spans="1:12">
      <c r="A20" s="86" t="s">
        <v>22</v>
      </c>
      <c r="B20" s="90">
        <v>6529</v>
      </c>
      <c r="C20" s="83" t="s">
        <v>34</v>
      </c>
      <c r="D20" s="84">
        <f t="shared" si="2"/>
        <v>974.13</v>
      </c>
      <c r="E20" s="84">
        <v>297.22</v>
      </c>
      <c r="F20" s="84">
        <v>676.91</v>
      </c>
      <c r="G20" s="84">
        <f t="shared" si="1"/>
        <v>172.05</v>
      </c>
      <c r="H20" s="84">
        <v>25.4</v>
      </c>
      <c r="I20" s="84">
        <v>146.65</v>
      </c>
      <c r="J20" s="84">
        <f t="shared" si="3"/>
        <v>951.13</v>
      </c>
      <c r="K20" s="84">
        <v>281.58</v>
      </c>
      <c r="L20" s="84">
        <v>669.55</v>
      </c>
    </row>
    <row r="21" ht="20.1" customHeight="1" spans="1:12">
      <c r="A21" s="86" t="s">
        <v>22</v>
      </c>
      <c r="B21" s="90">
        <v>6530</v>
      </c>
      <c r="C21" s="83" t="s">
        <v>35</v>
      </c>
      <c r="D21" s="84">
        <f t="shared" si="2"/>
        <v>343.16</v>
      </c>
      <c r="E21" s="84">
        <v>172.36</v>
      </c>
      <c r="F21" s="84">
        <v>170.8</v>
      </c>
      <c r="G21" s="84">
        <f t="shared" si="1"/>
        <v>53</v>
      </c>
      <c r="H21" s="84">
        <v>10</v>
      </c>
      <c r="I21" s="84">
        <v>43</v>
      </c>
      <c r="J21" s="84">
        <f t="shared" si="3"/>
        <v>327.89</v>
      </c>
      <c r="K21" s="84">
        <v>167.39</v>
      </c>
      <c r="L21" s="84">
        <v>160.5</v>
      </c>
    </row>
    <row r="22" ht="20.1" customHeight="1" spans="1:12">
      <c r="A22" s="86" t="s">
        <v>22</v>
      </c>
      <c r="B22" s="90">
        <v>6531</v>
      </c>
      <c r="C22" s="83" t="s">
        <v>36</v>
      </c>
      <c r="D22" s="84">
        <f t="shared" si="2"/>
        <v>1148.84</v>
      </c>
      <c r="E22" s="84">
        <v>359.8</v>
      </c>
      <c r="F22" s="84">
        <v>789.04</v>
      </c>
      <c r="G22" s="84">
        <f t="shared" si="1"/>
        <v>167.3</v>
      </c>
      <c r="H22" s="84">
        <v>31</v>
      </c>
      <c r="I22" s="84">
        <v>136.3</v>
      </c>
      <c r="J22" s="84">
        <f t="shared" si="3"/>
        <v>1104.67</v>
      </c>
      <c r="K22" s="84">
        <v>350.69</v>
      </c>
      <c r="L22" s="84">
        <v>753.98</v>
      </c>
    </row>
    <row r="23" ht="20.1" customHeight="1" spans="1:12">
      <c r="A23" s="86" t="s">
        <v>22</v>
      </c>
      <c r="B23" s="90">
        <v>6532</v>
      </c>
      <c r="C23" s="83" t="s">
        <v>37</v>
      </c>
      <c r="D23" s="84">
        <f t="shared" si="2"/>
        <v>818.26</v>
      </c>
      <c r="E23" s="84">
        <v>324.13</v>
      </c>
      <c r="F23" s="84">
        <v>494.13</v>
      </c>
      <c r="G23" s="84">
        <f t="shared" si="1"/>
        <v>143.6</v>
      </c>
      <c r="H23" s="84">
        <v>26</v>
      </c>
      <c r="I23" s="84">
        <v>117.6</v>
      </c>
      <c r="J23" s="84">
        <f t="shared" si="3"/>
        <v>811.84</v>
      </c>
      <c r="K23" s="84">
        <v>318</v>
      </c>
      <c r="L23" s="84">
        <v>493.84</v>
      </c>
    </row>
    <row r="24" ht="20.1" customHeight="1" spans="1:12">
      <c r="A24" s="86" t="s">
        <v>22</v>
      </c>
      <c r="B24" s="90">
        <v>6504</v>
      </c>
      <c r="C24" s="83" t="s">
        <v>38</v>
      </c>
      <c r="D24" s="84">
        <f t="shared" si="2"/>
        <v>352.68</v>
      </c>
      <c r="E24" s="84">
        <v>104.73</v>
      </c>
      <c r="F24" s="84">
        <v>247.95</v>
      </c>
      <c r="G24" s="84">
        <f t="shared" si="1"/>
        <v>63.6</v>
      </c>
      <c r="H24" s="84">
        <v>12</v>
      </c>
      <c r="I24" s="84">
        <v>51.6</v>
      </c>
      <c r="J24" s="84">
        <f t="shared" si="3"/>
        <v>346.45</v>
      </c>
      <c r="K24" s="84">
        <v>99.45</v>
      </c>
      <c r="L24" s="84">
        <v>247</v>
      </c>
    </row>
    <row r="25" ht="20.1" customHeight="1" spans="1:12">
      <c r="A25" s="86" t="s">
        <v>22</v>
      </c>
      <c r="B25" s="90">
        <v>6505</v>
      </c>
      <c r="C25" s="83" t="s">
        <v>39</v>
      </c>
      <c r="D25" s="84">
        <f t="shared" si="2"/>
        <v>427.95</v>
      </c>
      <c r="E25" s="84">
        <v>173.27</v>
      </c>
      <c r="F25" s="84">
        <v>254.68</v>
      </c>
      <c r="G25" s="84">
        <f t="shared" si="1"/>
        <v>59.4</v>
      </c>
      <c r="H25" s="84">
        <v>19.2</v>
      </c>
      <c r="I25" s="84">
        <v>40.2</v>
      </c>
      <c r="J25" s="84">
        <f t="shared" si="3"/>
        <v>394.83</v>
      </c>
      <c r="K25" s="84">
        <v>158.64</v>
      </c>
      <c r="L25" s="84">
        <v>236.19</v>
      </c>
    </row>
  </sheetData>
  <autoFilter ref="A8:L25">
    <extLst/>
  </autoFilter>
  <mergeCells count="5">
    <mergeCell ref="C5:L5"/>
    <mergeCell ref="D7:F7"/>
    <mergeCell ref="G7:I7"/>
    <mergeCell ref="J7:L7"/>
    <mergeCell ref="C7:C8"/>
  </mergeCells>
  <printOptions horizontalCentered="1"/>
  <pageMargins left="0.511805555555556" right="0.511805555555556" top="0.786805555555556" bottom="0.786805555555556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autoPageBreaks="0"/>
  </sheetPr>
  <dimension ref="A1:M24"/>
  <sheetViews>
    <sheetView showZeros="0" zoomScale="120" zoomScaleNormal="120" workbookViewId="0">
      <pane xSplit="2" ySplit="5" topLeftCell="C6" activePane="bottomRight" state="frozen"/>
      <selection/>
      <selection pane="topRight"/>
      <selection pane="bottomLeft"/>
      <selection pane="bottomRight" activeCell="H7" sqref="H7"/>
    </sheetView>
  </sheetViews>
  <sheetFormatPr defaultColWidth="10" defaultRowHeight="13.5"/>
  <cols>
    <col min="1" max="1" width="10" style="32" hidden="1" customWidth="1"/>
    <col min="2" max="2" width="22.6333333333333" style="32" customWidth="1"/>
    <col min="3" max="5" width="12.6333333333333" style="32" customWidth="1"/>
    <col min="6" max="11" width="11.6333333333333" style="32" customWidth="1"/>
    <col min="12" max="13" width="13.75" style="32"/>
    <col min="14" max="16384" width="10" style="32"/>
  </cols>
  <sheetData>
    <row r="1" ht="24.95" customHeight="1" spans="2:2">
      <c r="B1" s="34" t="s">
        <v>40</v>
      </c>
    </row>
    <row r="2" ht="35.1" customHeight="1" spans="2:11">
      <c r="B2" s="57" t="s">
        <v>41</v>
      </c>
      <c r="C2" s="57"/>
      <c r="D2" s="57"/>
      <c r="E2" s="57"/>
      <c r="F2" s="57"/>
      <c r="G2" s="57"/>
      <c r="H2" s="57"/>
      <c r="I2" s="57"/>
      <c r="J2" s="57"/>
      <c r="K2" s="57"/>
    </row>
    <row r="3" ht="24.95" customHeight="1" spans="2:11">
      <c r="B3" s="58"/>
      <c r="C3" s="58"/>
      <c r="D3" s="58"/>
      <c r="E3" s="79"/>
      <c r="F3" s="79"/>
      <c r="G3" s="79"/>
      <c r="H3" s="79"/>
      <c r="K3" s="85" t="s">
        <v>14</v>
      </c>
    </row>
    <row r="4" ht="22.7" customHeight="1" spans="2:11">
      <c r="B4" s="80" t="s">
        <v>15</v>
      </c>
      <c r="C4" s="81" t="s">
        <v>42</v>
      </c>
      <c r="D4" s="81"/>
      <c r="E4" s="81"/>
      <c r="F4" s="81" t="s">
        <v>43</v>
      </c>
      <c r="G4" s="81"/>
      <c r="H4" s="81"/>
      <c r="I4" s="81" t="s">
        <v>44</v>
      </c>
      <c r="J4" s="81"/>
      <c r="K4" s="81"/>
    </row>
    <row r="5" ht="22.7" customHeight="1" spans="2:11">
      <c r="B5" s="82"/>
      <c r="C5" s="81" t="s">
        <v>19</v>
      </c>
      <c r="D5" s="81" t="s">
        <v>45</v>
      </c>
      <c r="E5" s="81" t="s">
        <v>46</v>
      </c>
      <c r="F5" s="81" t="s">
        <v>47</v>
      </c>
      <c r="G5" s="81" t="s">
        <v>48</v>
      </c>
      <c r="H5" s="81" t="s">
        <v>49</v>
      </c>
      <c r="I5" s="81" t="s">
        <v>47</v>
      </c>
      <c r="J5" s="81" t="s">
        <v>48</v>
      </c>
      <c r="K5" s="81" t="s">
        <v>49</v>
      </c>
    </row>
    <row r="6" ht="20.1" customHeight="1" spans="1:13">
      <c r="A6" s="32">
        <v>65</v>
      </c>
      <c r="B6" s="83" t="s">
        <v>23</v>
      </c>
      <c r="C6" s="84">
        <f>D6+E6</f>
        <v>2114.91</v>
      </c>
      <c r="D6" s="84">
        <f>D7+D8</f>
        <v>1763.18</v>
      </c>
      <c r="E6" s="84">
        <f t="shared" ref="E6:P6" si="0">E7+E8</f>
        <v>351.73</v>
      </c>
      <c r="F6" s="84">
        <f t="shared" si="0"/>
        <v>1763.18</v>
      </c>
      <c r="G6" s="84">
        <f t="shared" si="0"/>
        <v>299</v>
      </c>
      <c r="H6" s="84">
        <f t="shared" si="0"/>
        <v>1464.18</v>
      </c>
      <c r="I6" s="84">
        <f t="shared" si="0"/>
        <v>351.73</v>
      </c>
      <c r="J6" s="84">
        <f t="shared" si="0"/>
        <v>89.96</v>
      </c>
      <c r="K6" s="84">
        <f t="shared" si="0"/>
        <v>261.77</v>
      </c>
      <c r="L6" s="32">
        <f>I6-J6-K6</f>
        <v>0</v>
      </c>
      <c r="M6" s="32">
        <f>C6-D6-E6</f>
        <v>0</v>
      </c>
    </row>
    <row r="7" ht="20.1" customHeight="1" spans="1:13">
      <c r="A7" s="32">
        <v>6500</v>
      </c>
      <c r="B7" s="83" t="s">
        <v>24</v>
      </c>
      <c r="C7" s="84">
        <f t="shared" ref="C7:C22" si="1">D7+E7</f>
        <v>210.03</v>
      </c>
      <c r="D7" s="84">
        <f t="shared" ref="D7:D22" si="2">F7</f>
        <v>210.03</v>
      </c>
      <c r="E7" s="84">
        <f t="shared" ref="E7:E22" si="3">I7</f>
        <v>0</v>
      </c>
      <c r="F7" s="84">
        <f t="shared" ref="F7:F22" si="4">G7+H7</f>
        <v>210.03</v>
      </c>
      <c r="G7" s="84">
        <v>9.57</v>
      </c>
      <c r="H7" s="84">
        <v>200.46</v>
      </c>
      <c r="I7" s="84">
        <f>J7+K7</f>
        <v>0</v>
      </c>
      <c r="J7" s="84">
        <v>0</v>
      </c>
      <c r="K7" s="84">
        <v>0</v>
      </c>
      <c r="L7" s="32">
        <f t="shared" ref="L7:L22" si="5">I7-J7-K7</f>
        <v>0</v>
      </c>
      <c r="M7" s="32">
        <f t="shared" ref="M7:M22" si="6">C7-D7-E7</f>
        <v>0</v>
      </c>
    </row>
    <row r="8" ht="20.1" customHeight="1" spans="2:13">
      <c r="B8" s="83" t="s">
        <v>25</v>
      </c>
      <c r="C8" s="84">
        <f>SUM(C9:C22)</f>
        <v>1904.88</v>
      </c>
      <c r="D8" s="84">
        <f t="shared" ref="D8:K8" si="7">SUM(D9:D22)</f>
        <v>1553.15</v>
      </c>
      <c r="E8" s="84">
        <f t="shared" si="7"/>
        <v>351.73</v>
      </c>
      <c r="F8" s="84">
        <f t="shared" si="4"/>
        <v>1553.15</v>
      </c>
      <c r="G8" s="84">
        <f t="shared" si="7"/>
        <v>289.43</v>
      </c>
      <c r="H8" s="84">
        <f t="shared" si="7"/>
        <v>1263.72</v>
      </c>
      <c r="I8" s="84">
        <f>J8+K8</f>
        <v>351.73</v>
      </c>
      <c r="J8" s="84">
        <f t="shared" si="7"/>
        <v>89.96</v>
      </c>
      <c r="K8" s="84">
        <f t="shared" si="7"/>
        <v>261.77</v>
      </c>
      <c r="L8" s="32">
        <f t="shared" si="5"/>
        <v>0</v>
      </c>
      <c r="M8" s="32">
        <f t="shared" si="6"/>
        <v>0</v>
      </c>
    </row>
    <row r="9" ht="20.1" customHeight="1" spans="1:13">
      <c r="A9" s="32">
        <v>6501</v>
      </c>
      <c r="B9" s="83" t="s">
        <v>26</v>
      </c>
      <c r="C9" s="84">
        <f t="shared" si="1"/>
        <v>427.07</v>
      </c>
      <c r="D9" s="84">
        <f t="shared" si="2"/>
        <v>157.75</v>
      </c>
      <c r="E9" s="84">
        <f t="shared" si="3"/>
        <v>269.32</v>
      </c>
      <c r="F9" s="84">
        <f t="shared" si="4"/>
        <v>157.75</v>
      </c>
      <c r="G9" s="84">
        <v>21</v>
      </c>
      <c r="H9" s="84">
        <v>136.75</v>
      </c>
      <c r="I9" s="84">
        <v>269.32</v>
      </c>
      <c r="J9" s="84">
        <v>28.3</v>
      </c>
      <c r="K9" s="84">
        <v>241.02</v>
      </c>
      <c r="L9" s="32">
        <f t="shared" si="5"/>
        <v>0</v>
      </c>
      <c r="M9" s="32">
        <f t="shared" si="6"/>
        <v>0</v>
      </c>
    </row>
    <row r="10" ht="20.1" customHeight="1" spans="1:13">
      <c r="A10" s="32">
        <v>6502</v>
      </c>
      <c r="B10" s="83" t="s">
        <v>27</v>
      </c>
      <c r="C10" s="84">
        <f t="shared" si="1"/>
        <v>143.2</v>
      </c>
      <c r="D10" s="84">
        <f t="shared" si="2"/>
        <v>139.1</v>
      </c>
      <c r="E10" s="84">
        <f t="shared" si="3"/>
        <v>4.1</v>
      </c>
      <c r="F10" s="84">
        <f t="shared" si="4"/>
        <v>139.1</v>
      </c>
      <c r="G10" s="84">
        <v>15</v>
      </c>
      <c r="H10" s="84">
        <v>124.1</v>
      </c>
      <c r="I10" s="84">
        <v>4.1</v>
      </c>
      <c r="J10" s="84">
        <v>4</v>
      </c>
      <c r="K10" s="84">
        <v>0.1</v>
      </c>
      <c r="L10" s="32">
        <f t="shared" si="5"/>
        <v>-3.60822483003176e-16</v>
      </c>
      <c r="M10" s="32">
        <f t="shared" si="6"/>
        <v>0</v>
      </c>
    </row>
    <row r="11" ht="20.1" customHeight="1" spans="1:13">
      <c r="A11" s="32">
        <v>6540</v>
      </c>
      <c r="B11" s="83" t="s">
        <v>28</v>
      </c>
      <c r="C11" s="84">
        <f t="shared" si="1"/>
        <v>189.13</v>
      </c>
      <c r="D11" s="84">
        <f t="shared" si="2"/>
        <v>178.63</v>
      </c>
      <c r="E11" s="84">
        <f t="shared" si="3"/>
        <v>10.5</v>
      </c>
      <c r="F11" s="84">
        <f t="shared" si="4"/>
        <v>178.63</v>
      </c>
      <c r="G11" s="84">
        <v>45.93</v>
      </c>
      <c r="H11" s="84">
        <v>132.7</v>
      </c>
      <c r="I11" s="84">
        <v>10.5</v>
      </c>
      <c r="J11" s="84">
        <v>8.54</v>
      </c>
      <c r="K11" s="84">
        <v>1.96</v>
      </c>
      <c r="L11" s="32">
        <f t="shared" si="5"/>
        <v>0</v>
      </c>
      <c r="M11" s="32">
        <f t="shared" si="6"/>
        <v>0</v>
      </c>
    </row>
    <row r="12" ht="20.1" customHeight="1" spans="1:13">
      <c r="A12" s="32">
        <v>6542</v>
      </c>
      <c r="B12" s="83" t="s">
        <v>29</v>
      </c>
      <c r="C12" s="84">
        <f t="shared" si="1"/>
        <v>93.96</v>
      </c>
      <c r="D12" s="84">
        <f t="shared" si="2"/>
        <v>81.76</v>
      </c>
      <c r="E12" s="84">
        <f t="shared" si="3"/>
        <v>12.2</v>
      </c>
      <c r="F12" s="84">
        <f t="shared" si="4"/>
        <v>81.76</v>
      </c>
      <c r="G12" s="84">
        <v>13</v>
      </c>
      <c r="H12" s="84">
        <v>68.76</v>
      </c>
      <c r="I12" s="84">
        <v>12.2</v>
      </c>
      <c r="J12" s="84">
        <v>5.3</v>
      </c>
      <c r="K12" s="84">
        <v>6.9</v>
      </c>
      <c r="L12" s="32">
        <f t="shared" si="5"/>
        <v>0</v>
      </c>
      <c r="M12" s="32">
        <f t="shared" si="6"/>
        <v>0</v>
      </c>
    </row>
    <row r="13" ht="20.1" customHeight="1" spans="1:13">
      <c r="A13" s="32">
        <v>6543</v>
      </c>
      <c r="B13" s="83" t="s">
        <v>30</v>
      </c>
      <c r="C13" s="84">
        <f t="shared" si="1"/>
        <v>69.86</v>
      </c>
      <c r="D13" s="84">
        <f t="shared" si="2"/>
        <v>62.86</v>
      </c>
      <c r="E13" s="84">
        <f t="shared" si="3"/>
        <v>7</v>
      </c>
      <c r="F13" s="84">
        <f t="shared" si="4"/>
        <v>62.86</v>
      </c>
      <c r="G13" s="84">
        <v>14</v>
      </c>
      <c r="H13" s="84">
        <v>48.86</v>
      </c>
      <c r="I13" s="84">
        <v>7</v>
      </c>
      <c r="J13" s="84">
        <v>4.5</v>
      </c>
      <c r="K13" s="84">
        <v>2.5</v>
      </c>
      <c r="L13" s="32">
        <f t="shared" si="5"/>
        <v>0</v>
      </c>
      <c r="M13" s="32">
        <f t="shared" si="6"/>
        <v>0</v>
      </c>
    </row>
    <row r="14" ht="20.1" customHeight="1" spans="1:13">
      <c r="A14" s="32">
        <v>6527</v>
      </c>
      <c r="B14" s="83" t="s">
        <v>31</v>
      </c>
      <c r="C14" s="84">
        <f t="shared" si="1"/>
        <v>105.1</v>
      </c>
      <c r="D14" s="84">
        <f t="shared" si="2"/>
        <v>102.2</v>
      </c>
      <c r="E14" s="84">
        <f t="shared" si="3"/>
        <v>2.9</v>
      </c>
      <c r="F14" s="84">
        <f t="shared" si="4"/>
        <v>102.2</v>
      </c>
      <c r="G14" s="84">
        <v>18.1</v>
      </c>
      <c r="H14" s="84">
        <v>84.1</v>
      </c>
      <c r="I14" s="84">
        <v>2.9</v>
      </c>
      <c r="J14" s="84">
        <v>2.9</v>
      </c>
      <c r="K14" s="84">
        <v>0</v>
      </c>
      <c r="L14" s="32">
        <f t="shared" si="5"/>
        <v>0</v>
      </c>
      <c r="M14" s="32">
        <f t="shared" si="6"/>
        <v>-8.43769498715119e-15</v>
      </c>
    </row>
    <row r="15" ht="20.1" customHeight="1" spans="1:13">
      <c r="A15" s="32">
        <v>6523</v>
      </c>
      <c r="B15" s="83" t="s">
        <v>32</v>
      </c>
      <c r="C15" s="84">
        <f t="shared" si="1"/>
        <v>118.08</v>
      </c>
      <c r="D15" s="84">
        <f t="shared" si="2"/>
        <v>112.68</v>
      </c>
      <c r="E15" s="84">
        <f t="shared" si="3"/>
        <v>5.4</v>
      </c>
      <c r="F15" s="84">
        <f t="shared" si="4"/>
        <v>112.68</v>
      </c>
      <c r="G15" s="84">
        <v>22.8</v>
      </c>
      <c r="H15" s="84">
        <v>89.88</v>
      </c>
      <c r="I15" s="84">
        <v>5.4</v>
      </c>
      <c r="J15" s="84">
        <v>4.91</v>
      </c>
      <c r="K15" s="84">
        <v>0.49</v>
      </c>
      <c r="L15" s="32">
        <f t="shared" si="5"/>
        <v>0</v>
      </c>
      <c r="M15" s="32">
        <f t="shared" si="6"/>
        <v>-8.88178419700125e-15</v>
      </c>
    </row>
    <row r="16" ht="20.1" customHeight="1" spans="1:13">
      <c r="A16" s="32">
        <v>6528</v>
      </c>
      <c r="B16" s="83" t="s">
        <v>33</v>
      </c>
      <c r="C16" s="84">
        <f t="shared" si="1"/>
        <v>138.61</v>
      </c>
      <c r="D16" s="84">
        <f t="shared" si="2"/>
        <v>125.81</v>
      </c>
      <c r="E16" s="84">
        <f t="shared" si="3"/>
        <v>12.8</v>
      </c>
      <c r="F16" s="84">
        <f t="shared" si="4"/>
        <v>125.81</v>
      </c>
      <c r="G16" s="84">
        <v>16</v>
      </c>
      <c r="H16" s="84">
        <v>109.81</v>
      </c>
      <c r="I16" s="84">
        <v>12.8</v>
      </c>
      <c r="J16" s="84">
        <v>5.5</v>
      </c>
      <c r="K16" s="84">
        <v>7.3</v>
      </c>
      <c r="L16" s="32">
        <f t="shared" si="5"/>
        <v>0</v>
      </c>
      <c r="M16" s="32">
        <f t="shared" si="6"/>
        <v>0</v>
      </c>
    </row>
    <row r="17" ht="20.1" customHeight="1" spans="1:13">
      <c r="A17" s="32">
        <v>6529</v>
      </c>
      <c r="B17" s="83" t="s">
        <v>34</v>
      </c>
      <c r="C17" s="84">
        <f t="shared" si="1"/>
        <v>171.39</v>
      </c>
      <c r="D17" s="84">
        <f t="shared" si="2"/>
        <v>166.79</v>
      </c>
      <c r="E17" s="84">
        <f t="shared" si="3"/>
        <v>4.6</v>
      </c>
      <c r="F17" s="84">
        <f t="shared" si="4"/>
        <v>166.79</v>
      </c>
      <c r="G17" s="84">
        <v>25.4</v>
      </c>
      <c r="H17" s="84">
        <v>141.39</v>
      </c>
      <c r="I17" s="84">
        <v>4.6</v>
      </c>
      <c r="J17" s="84">
        <v>4.4</v>
      </c>
      <c r="K17" s="84">
        <v>0.2</v>
      </c>
      <c r="L17" s="32">
        <f t="shared" si="5"/>
        <v>-7.21644966006352e-16</v>
      </c>
      <c r="M17" s="32">
        <f t="shared" si="6"/>
        <v>0</v>
      </c>
    </row>
    <row r="18" ht="20.1" customHeight="1" spans="1:13">
      <c r="A18" s="32">
        <v>6530</v>
      </c>
      <c r="B18" s="83" t="s">
        <v>35</v>
      </c>
      <c r="C18" s="84">
        <f t="shared" si="1"/>
        <v>46.8</v>
      </c>
      <c r="D18" s="84">
        <f t="shared" si="2"/>
        <v>42.7</v>
      </c>
      <c r="E18" s="84">
        <f t="shared" si="3"/>
        <v>4.1</v>
      </c>
      <c r="F18" s="84">
        <f t="shared" si="4"/>
        <v>42.7</v>
      </c>
      <c r="G18" s="84">
        <v>10</v>
      </c>
      <c r="H18" s="84">
        <v>32.7</v>
      </c>
      <c r="I18" s="84">
        <v>4.1</v>
      </c>
      <c r="J18" s="84">
        <v>3.7</v>
      </c>
      <c r="K18" s="84">
        <v>0.4</v>
      </c>
      <c r="L18" s="32">
        <f t="shared" si="5"/>
        <v>-5.55111512312578e-16</v>
      </c>
      <c r="M18" s="32">
        <f t="shared" si="6"/>
        <v>0</v>
      </c>
    </row>
    <row r="19" ht="20.1" customHeight="1" spans="1:13">
      <c r="A19" s="32">
        <v>6531</v>
      </c>
      <c r="B19" s="83" t="s">
        <v>36</v>
      </c>
      <c r="C19" s="84">
        <f t="shared" si="1"/>
        <v>139.81</v>
      </c>
      <c r="D19" s="84">
        <f t="shared" si="2"/>
        <v>133.11</v>
      </c>
      <c r="E19" s="84">
        <f t="shared" si="3"/>
        <v>6.7</v>
      </c>
      <c r="F19" s="84">
        <f t="shared" si="4"/>
        <v>133.11</v>
      </c>
      <c r="G19" s="84">
        <v>31</v>
      </c>
      <c r="H19" s="84">
        <v>102.11</v>
      </c>
      <c r="I19" s="84">
        <v>6.7</v>
      </c>
      <c r="J19" s="84">
        <v>5.8</v>
      </c>
      <c r="K19" s="84">
        <v>0.9</v>
      </c>
      <c r="L19" s="32">
        <f t="shared" si="5"/>
        <v>0</v>
      </c>
      <c r="M19" s="32">
        <f t="shared" si="6"/>
        <v>-1.15463194561016e-14</v>
      </c>
    </row>
    <row r="20" ht="20.1" customHeight="1" spans="1:13">
      <c r="A20" s="32">
        <v>6532</v>
      </c>
      <c r="B20" s="83" t="s">
        <v>37</v>
      </c>
      <c r="C20" s="84">
        <f t="shared" si="1"/>
        <v>147.61</v>
      </c>
      <c r="D20" s="84">
        <f t="shared" si="2"/>
        <v>143.6</v>
      </c>
      <c r="E20" s="84">
        <f t="shared" si="3"/>
        <v>4.01</v>
      </c>
      <c r="F20" s="84">
        <f t="shared" si="4"/>
        <v>143.6</v>
      </c>
      <c r="G20" s="84">
        <v>26</v>
      </c>
      <c r="H20" s="84">
        <v>117.6</v>
      </c>
      <c r="I20" s="84">
        <v>4.01</v>
      </c>
      <c r="J20" s="84">
        <v>4.01</v>
      </c>
      <c r="K20" s="84">
        <v>0</v>
      </c>
      <c r="L20" s="32">
        <f t="shared" si="5"/>
        <v>0</v>
      </c>
      <c r="M20" s="32">
        <f t="shared" si="6"/>
        <v>1.95399252334028e-14</v>
      </c>
    </row>
    <row r="21" ht="20.1" customHeight="1" spans="1:13">
      <c r="A21" s="32">
        <v>6504</v>
      </c>
      <c r="B21" s="83" t="s">
        <v>38</v>
      </c>
      <c r="C21" s="84">
        <f t="shared" si="1"/>
        <v>69.1</v>
      </c>
      <c r="D21" s="84">
        <f t="shared" si="2"/>
        <v>63.6</v>
      </c>
      <c r="E21" s="84">
        <f t="shared" si="3"/>
        <v>5.5</v>
      </c>
      <c r="F21" s="84">
        <f t="shared" si="4"/>
        <v>63.6</v>
      </c>
      <c r="G21" s="84">
        <v>12</v>
      </c>
      <c r="H21" s="84">
        <v>51.6</v>
      </c>
      <c r="I21" s="84">
        <v>5.5</v>
      </c>
      <c r="J21" s="84">
        <v>5.5</v>
      </c>
      <c r="K21" s="84">
        <v>0</v>
      </c>
      <c r="L21" s="32">
        <f t="shared" si="5"/>
        <v>0</v>
      </c>
      <c r="M21" s="32">
        <f t="shared" si="6"/>
        <v>-7.105427357601e-15</v>
      </c>
    </row>
    <row r="22" ht="20.1" customHeight="1" spans="1:13">
      <c r="A22" s="32">
        <v>6505</v>
      </c>
      <c r="B22" s="83" t="s">
        <v>39</v>
      </c>
      <c r="C22" s="84">
        <f t="shared" si="1"/>
        <v>45.16</v>
      </c>
      <c r="D22" s="84">
        <f t="shared" si="2"/>
        <v>42.56</v>
      </c>
      <c r="E22" s="84">
        <f t="shared" si="3"/>
        <v>2.6</v>
      </c>
      <c r="F22" s="84">
        <f t="shared" si="4"/>
        <v>42.56</v>
      </c>
      <c r="G22" s="84">
        <v>19.2</v>
      </c>
      <c r="H22" s="84">
        <v>23.36</v>
      </c>
      <c r="I22" s="84">
        <v>2.6</v>
      </c>
      <c r="J22" s="84">
        <v>2.6</v>
      </c>
      <c r="K22" s="84">
        <v>0</v>
      </c>
      <c r="L22" s="32">
        <f t="shared" si="5"/>
        <v>0</v>
      </c>
      <c r="M22" s="32">
        <f t="shared" si="6"/>
        <v>-5.77315972805081e-15</v>
      </c>
    </row>
    <row r="23" spans="3:11">
      <c r="C23" s="32">
        <f>C6-C7-C8</f>
        <v>0</v>
      </c>
      <c r="D23" s="32">
        <f t="shared" ref="D23:K23" si="8">D6-D7-D8</f>
        <v>0</v>
      </c>
      <c r="E23" s="32">
        <f t="shared" si="8"/>
        <v>0</v>
      </c>
      <c r="F23" s="32">
        <f t="shared" si="8"/>
        <v>0</v>
      </c>
      <c r="G23" s="32">
        <f t="shared" si="8"/>
        <v>0</v>
      </c>
      <c r="H23" s="32">
        <f t="shared" si="8"/>
        <v>0</v>
      </c>
      <c r="I23" s="32">
        <f t="shared" si="8"/>
        <v>0</v>
      </c>
      <c r="J23" s="32">
        <f t="shared" si="8"/>
        <v>0</v>
      </c>
      <c r="K23" s="32">
        <f t="shared" si="8"/>
        <v>0</v>
      </c>
    </row>
    <row r="24" spans="3:11">
      <c r="C24" s="32">
        <f>C8-SUM(C9:C22)</f>
        <v>0</v>
      </c>
      <c r="D24" s="32">
        <f t="shared" ref="D24:K24" si="9">D8-SUM(D9:D22)</f>
        <v>0</v>
      </c>
      <c r="E24" s="32">
        <f t="shared" si="9"/>
        <v>0</v>
      </c>
      <c r="F24" s="32">
        <f t="shared" si="9"/>
        <v>0</v>
      </c>
      <c r="G24" s="32">
        <f t="shared" si="9"/>
        <v>0</v>
      </c>
      <c r="H24" s="32">
        <f t="shared" si="9"/>
        <v>0</v>
      </c>
      <c r="I24" s="32">
        <f t="shared" si="9"/>
        <v>0</v>
      </c>
      <c r="J24" s="32">
        <f t="shared" si="9"/>
        <v>0</v>
      </c>
      <c r="K24" s="32">
        <f t="shared" si="9"/>
        <v>0</v>
      </c>
    </row>
  </sheetData>
  <autoFilter ref="A5:K22">
    <extLst/>
  </autoFilter>
  <mergeCells count="6">
    <mergeCell ref="B2:K2"/>
    <mergeCell ref="B3:D3"/>
    <mergeCell ref="C4:E4"/>
    <mergeCell ref="F4:H4"/>
    <mergeCell ref="I4:K4"/>
    <mergeCell ref="B4:B5"/>
  </mergeCells>
  <printOptions horizontalCentered="1"/>
  <pageMargins left="0.590277777777778" right="0.590277777777778" top="0.786805555555556" bottom="0.786805555555556" header="0" footer="0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O27"/>
  <sheetViews>
    <sheetView showZeros="0" workbookViewId="0">
      <selection activeCell="I7" sqref="I7"/>
    </sheetView>
  </sheetViews>
  <sheetFormatPr defaultColWidth="10" defaultRowHeight="13.5"/>
  <cols>
    <col min="1" max="1" width="7" style="65" customWidth="1"/>
    <col min="2" max="2" width="11.3833333333333" style="65" customWidth="1"/>
    <col min="3" max="3" width="6.5" style="65" customWidth="1"/>
    <col min="4" max="9" width="13.25" style="65" customWidth="1"/>
    <col min="10" max="12" width="8.38333333333333" style="65" customWidth="1"/>
    <col min="13" max="14" width="11.1333333333333" style="65" customWidth="1"/>
    <col min="15" max="15" width="12" style="65" customWidth="1"/>
    <col min="16" max="16" width="9.75" style="65" customWidth="1"/>
    <col min="17" max="16383" width="10" style="65"/>
    <col min="16384" max="16384" width="10" style="32"/>
  </cols>
  <sheetData>
    <row r="1" s="65" customFormat="1" ht="20.1" customHeight="1" spans="1:2">
      <c r="A1" s="66" t="s">
        <v>50</v>
      </c>
      <c r="B1" s="66"/>
    </row>
    <row r="2" s="65" customFormat="1" ht="24.95" customHeight="1" spans="1:14">
      <c r="A2" s="57" t="s">
        <v>51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="65" customFormat="1" ht="20.1" customHeight="1" spans="1:15">
      <c r="A3" s="67"/>
      <c r="B3" s="67"/>
      <c r="C3" s="67"/>
      <c r="D3" s="67"/>
      <c r="E3" s="67"/>
      <c r="F3" s="67"/>
      <c r="G3" s="67"/>
      <c r="H3" s="67"/>
      <c r="I3" s="67"/>
      <c r="J3" s="77"/>
      <c r="K3" s="77"/>
      <c r="M3" s="78" t="s">
        <v>14</v>
      </c>
      <c r="N3" s="78"/>
      <c r="O3" s="78"/>
    </row>
    <row r="4" s="65" customFormat="1" ht="20.1" customHeight="1" spans="1:15">
      <c r="A4" s="68" t="s">
        <v>52</v>
      </c>
      <c r="B4" s="69"/>
      <c r="C4" s="70"/>
      <c r="D4" s="71" t="s">
        <v>53</v>
      </c>
      <c r="E4" s="71"/>
      <c r="F4" s="71"/>
      <c r="G4" s="71" t="s">
        <v>45</v>
      </c>
      <c r="H4" s="71"/>
      <c r="I4" s="71"/>
      <c r="J4" s="71" t="s">
        <v>54</v>
      </c>
      <c r="K4" s="71"/>
      <c r="L4" s="71"/>
      <c r="M4" s="71" t="s">
        <v>46</v>
      </c>
      <c r="N4" s="71"/>
      <c r="O4" s="71"/>
    </row>
    <row r="5" s="65" customFormat="1" ht="20.1" customHeight="1" spans="1:15">
      <c r="A5" s="72"/>
      <c r="B5" s="73"/>
      <c r="C5" s="74"/>
      <c r="D5" s="71" t="s">
        <v>19</v>
      </c>
      <c r="E5" s="71" t="s">
        <v>55</v>
      </c>
      <c r="F5" s="71" t="s">
        <v>56</v>
      </c>
      <c r="G5" s="71" t="s">
        <v>19</v>
      </c>
      <c r="H5" s="71" t="s">
        <v>55</v>
      </c>
      <c r="I5" s="71" t="s">
        <v>56</v>
      </c>
      <c r="J5" s="71" t="s">
        <v>19</v>
      </c>
      <c r="K5" s="71" t="s">
        <v>55</v>
      </c>
      <c r="L5" s="71" t="s">
        <v>56</v>
      </c>
      <c r="M5" s="71" t="s">
        <v>19</v>
      </c>
      <c r="N5" s="71" t="s">
        <v>55</v>
      </c>
      <c r="O5" s="71" t="s">
        <v>56</v>
      </c>
    </row>
    <row r="6" s="65" customFormat="1" ht="18" customHeight="1" spans="1:15">
      <c r="A6" s="75" t="s">
        <v>47</v>
      </c>
      <c r="B6" s="75" t="s">
        <v>57</v>
      </c>
      <c r="C6" s="75"/>
      <c r="D6" s="76">
        <v>2114.91</v>
      </c>
      <c r="E6" s="76">
        <v>388.96</v>
      </c>
      <c r="F6" s="76">
        <v>1725.95</v>
      </c>
      <c r="G6" s="76">
        <v>1763.18</v>
      </c>
      <c r="H6" s="76">
        <v>299</v>
      </c>
      <c r="I6" s="76">
        <v>1464.18</v>
      </c>
      <c r="J6" s="76">
        <v>0</v>
      </c>
      <c r="K6" s="76">
        <v>0</v>
      </c>
      <c r="L6" s="76">
        <v>0</v>
      </c>
      <c r="M6" s="76">
        <v>351.73</v>
      </c>
      <c r="N6" s="76">
        <v>89.96</v>
      </c>
      <c r="O6" s="76">
        <v>261.77</v>
      </c>
    </row>
    <row r="7" s="65" customFormat="1" ht="18" customHeight="1" spans="1:15">
      <c r="A7" s="75"/>
      <c r="B7" s="75" t="s">
        <v>58</v>
      </c>
      <c r="C7" s="75"/>
      <c r="D7" s="76">
        <v>2.07</v>
      </c>
      <c r="E7" s="76">
        <v>1.8</v>
      </c>
      <c r="F7" s="76">
        <v>2.12</v>
      </c>
      <c r="G7" s="76">
        <v>2.07</v>
      </c>
      <c r="H7" s="76">
        <v>1.8</v>
      </c>
      <c r="I7" s="76">
        <v>2.13</v>
      </c>
      <c r="J7" s="76">
        <v>0</v>
      </c>
      <c r="K7" s="76">
        <v>0</v>
      </c>
      <c r="L7" s="76">
        <v>0</v>
      </c>
      <c r="M7" s="76">
        <v>2.04</v>
      </c>
      <c r="N7" s="76">
        <v>1.83</v>
      </c>
      <c r="O7" s="76">
        <v>2.11</v>
      </c>
    </row>
    <row r="8" s="65" customFormat="1" ht="18" customHeight="1" spans="1:15">
      <c r="A8" s="75" t="s">
        <v>59</v>
      </c>
      <c r="B8" s="75" t="s">
        <v>57</v>
      </c>
      <c r="C8" s="75"/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</row>
    <row r="9" s="65" customFormat="1" ht="18" customHeight="1" spans="1:15">
      <c r="A9" s="75"/>
      <c r="B9" s="75" t="s">
        <v>58</v>
      </c>
      <c r="C9" s="75"/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</row>
    <row r="10" s="65" customFormat="1" ht="18" customHeight="1" spans="1:15">
      <c r="A10" s="75" t="s">
        <v>60</v>
      </c>
      <c r="B10" s="75" t="s">
        <v>57</v>
      </c>
      <c r="C10" s="75"/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</row>
    <row r="11" s="65" customFormat="1" ht="18" customHeight="1" spans="1:15">
      <c r="A11" s="75"/>
      <c r="B11" s="75" t="s">
        <v>58</v>
      </c>
      <c r="C11" s="75"/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</row>
    <row r="12" s="65" customFormat="1" ht="18" customHeight="1" spans="1:15">
      <c r="A12" s="75" t="s">
        <v>61</v>
      </c>
      <c r="B12" s="75" t="s">
        <v>57</v>
      </c>
      <c r="C12" s="75"/>
      <c r="D12" s="76">
        <v>3.82</v>
      </c>
      <c r="E12" s="76">
        <v>3.12</v>
      </c>
      <c r="F12" s="76">
        <v>0.7</v>
      </c>
      <c r="G12" s="76">
        <v>3.82</v>
      </c>
      <c r="H12" s="76">
        <v>3.12</v>
      </c>
      <c r="I12" s="76">
        <v>0.7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</row>
    <row r="13" s="65" customFormat="1" ht="18" customHeight="1" spans="1:15">
      <c r="A13" s="75"/>
      <c r="B13" s="75" t="s">
        <v>58</v>
      </c>
      <c r="C13" s="75"/>
      <c r="D13" s="76">
        <v>1.62</v>
      </c>
      <c r="E13" s="76">
        <v>1.65</v>
      </c>
      <c r="F13" s="76">
        <v>1.47</v>
      </c>
      <c r="G13" s="76">
        <v>1.62</v>
      </c>
      <c r="H13" s="76">
        <v>1.65</v>
      </c>
      <c r="I13" s="76">
        <v>1.47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</row>
    <row r="14" s="65" customFormat="1" ht="18" customHeight="1" spans="1:15">
      <c r="A14" s="75" t="s">
        <v>62</v>
      </c>
      <c r="B14" s="75" t="s">
        <v>57</v>
      </c>
      <c r="C14" s="75"/>
      <c r="D14" s="76">
        <v>64.35</v>
      </c>
      <c r="E14" s="76">
        <v>29.45</v>
      </c>
      <c r="F14" s="76">
        <v>34.9</v>
      </c>
      <c r="G14" s="76">
        <v>53.77</v>
      </c>
      <c r="H14" s="76">
        <v>18.87</v>
      </c>
      <c r="I14" s="76">
        <v>34.9</v>
      </c>
      <c r="J14" s="76">
        <v>0</v>
      </c>
      <c r="K14" s="76">
        <v>0</v>
      </c>
      <c r="L14" s="76">
        <v>0</v>
      </c>
      <c r="M14" s="76">
        <v>10.58</v>
      </c>
      <c r="N14" s="76">
        <v>10.58</v>
      </c>
      <c r="O14" s="76">
        <v>0</v>
      </c>
    </row>
    <row r="15" s="65" customFormat="1" ht="18" customHeight="1" spans="1:15">
      <c r="A15" s="75"/>
      <c r="B15" s="75" t="s">
        <v>58</v>
      </c>
      <c r="C15" s="75"/>
      <c r="D15" s="76">
        <v>1.66</v>
      </c>
      <c r="E15" s="76">
        <v>1.7</v>
      </c>
      <c r="F15" s="76">
        <v>1.63</v>
      </c>
      <c r="G15" s="76">
        <v>1.67</v>
      </c>
      <c r="H15" s="76">
        <v>1.74</v>
      </c>
      <c r="I15" s="76">
        <v>1.63</v>
      </c>
      <c r="J15" s="76">
        <v>0</v>
      </c>
      <c r="K15" s="76">
        <v>0</v>
      </c>
      <c r="L15" s="76">
        <v>0</v>
      </c>
      <c r="M15" s="76">
        <v>1.62</v>
      </c>
      <c r="N15" s="76">
        <v>1.62</v>
      </c>
      <c r="O15" s="76">
        <v>0</v>
      </c>
    </row>
    <row r="16" s="65" customFormat="1" ht="18" customHeight="1" spans="1:15">
      <c r="A16" s="75" t="s">
        <v>63</v>
      </c>
      <c r="B16" s="75" t="s">
        <v>57</v>
      </c>
      <c r="C16" s="75"/>
      <c r="D16" s="76">
        <v>69.6</v>
      </c>
      <c r="E16" s="76">
        <v>54.95</v>
      </c>
      <c r="F16" s="76">
        <v>14.65</v>
      </c>
      <c r="G16" s="76">
        <v>44.03</v>
      </c>
      <c r="H16" s="76">
        <v>37.83</v>
      </c>
      <c r="I16" s="76">
        <v>6.2</v>
      </c>
      <c r="J16" s="76">
        <v>0</v>
      </c>
      <c r="K16" s="76">
        <v>0</v>
      </c>
      <c r="L16" s="76">
        <v>0</v>
      </c>
      <c r="M16" s="76">
        <v>25.57</v>
      </c>
      <c r="N16" s="76">
        <v>17.12</v>
      </c>
      <c r="O16" s="76">
        <v>8.45</v>
      </c>
    </row>
    <row r="17" s="65" customFormat="1" ht="18" customHeight="1" spans="1:15">
      <c r="A17" s="75"/>
      <c r="B17" s="75" t="s">
        <v>58</v>
      </c>
      <c r="C17" s="75"/>
      <c r="D17" s="76">
        <v>1.75</v>
      </c>
      <c r="E17" s="76">
        <v>1.73</v>
      </c>
      <c r="F17" s="76">
        <v>1.83</v>
      </c>
      <c r="G17" s="76">
        <v>1.78</v>
      </c>
      <c r="H17" s="76">
        <v>1.78</v>
      </c>
      <c r="I17" s="76">
        <v>1.78</v>
      </c>
      <c r="J17" s="76">
        <v>0</v>
      </c>
      <c r="K17" s="76">
        <v>0</v>
      </c>
      <c r="L17" s="76">
        <v>0</v>
      </c>
      <c r="M17" s="76">
        <v>1.71</v>
      </c>
      <c r="N17" s="76">
        <v>1.63</v>
      </c>
      <c r="O17" s="76">
        <v>1.86</v>
      </c>
    </row>
    <row r="18" s="65" customFormat="1" ht="18" customHeight="1" spans="1:15">
      <c r="A18" s="75" t="s">
        <v>64</v>
      </c>
      <c r="B18" s="75" t="s">
        <v>57</v>
      </c>
      <c r="C18" s="75"/>
      <c r="D18" s="76">
        <v>632.87</v>
      </c>
      <c r="E18" s="76">
        <v>257.95</v>
      </c>
      <c r="F18" s="76">
        <v>374.92</v>
      </c>
      <c r="G18" s="76">
        <v>551.29</v>
      </c>
      <c r="H18" s="76">
        <v>195.69</v>
      </c>
      <c r="I18" s="76">
        <v>355.6</v>
      </c>
      <c r="J18" s="76">
        <v>0</v>
      </c>
      <c r="K18" s="76">
        <v>0</v>
      </c>
      <c r="L18" s="76">
        <v>0</v>
      </c>
      <c r="M18" s="76">
        <v>81.58</v>
      </c>
      <c r="N18" s="76">
        <v>62.26</v>
      </c>
      <c r="O18" s="76">
        <v>19.32</v>
      </c>
    </row>
    <row r="19" s="65" customFormat="1" ht="18" customHeight="1" spans="1:15">
      <c r="A19" s="75"/>
      <c r="B19" s="75" t="s">
        <v>58</v>
      </c>
      <c r="C19" s="75"/>
      <c r="D19" s="76">
        <v>1.88</v>
      </c>
      <c r="E19" s="76">
        <v>1.8</v>
      </c>
      <c r="F19" s="76">
        <v>1.94</v>
      </c>
      <c r="G19" s="76">
        <v>1.88</v>
      </c>
      <c r="H19" s="76">
        <v>1.76</v>
      </c>
      <c r="I19" s="76">
        <v>1.95</v>
      </c>
      <c r="J19" s="76">
        <v>0</v>
      </c>
      <c r="K19" s="76">
        <v>0</v>
      </c>
      <c r="L19" s="76">
        <v>0</v>
      </c>
      <c r="M19" s="76">
        <v>1.89</v>
      </c>
      <c r="N19" s="76">
        <v>1.91</v>
      </c>
      <c r="O19" s="76">
        <v>1.83</v>
      </c>
    </row>
    <row r="20" s="65" customFormat="1" ht="18" customHeight="1" spans="1:15">
      <c r="A20" s="75" t="s">
        <v>65</v>
      </c>
      <c r="B20" s="75" t="s">
        <v>57</v>
      </c>
      <c r="C20" s="75"/>
      <c r="D20" s="76">
        <v>363.15</v>
      </c>
      <c r="E20" s="76">
        <v>43.49</v>
      </c>
      <c r="F20" s="76">
        <v>319.66</v>
      </c>
      <c r="G20" s="76">
        <v>363.15</v>
      </c>
      <c r="H20" s="76">
        <v>43.49</v>
      </c>
      <c r="I20" s="76">
        <v>319.66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="65" customFormat="1" ht="18" customHeight="1" spans="1:15">
      <c r="A21" s="75"/>
      <c r="B21" s="75" t="s">
        <v>58</v>
      </c>
      <c r="C21" s="75"/>
      <c r="D21" s="76">
        <v>2.2</v>
      </c>
      <c r="E21" s="76">
        <v>2.02</v>
      </c>
      <c r="F21" s="76">
        <v>2.22</v>
      </c>
      <c r="G21" s="76">
        <v>2.2</v>
      </c>
      <c r="H21" s="76">
        <v>2.02</v>
      </c>
      <c r="I21" s="76">
        <v>2.22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="65" customFormat="1" ht="18" customHeight="1" spans="1:15">
      <c r="A22" s="75" t="s">
        <v>66</v>
      </c>
      <c r="B22" s="75" t="s">
        <v>57</v>
      </c>
      <c r="C22" s="75"/>
      <c r="D22" s="76">
        <v>490.3</v>
      </c>
      <c r="E22" s="76">
        <v>0</v>
      </c>
      <c r="F22" s="76">
        <v>490.3</v>
      </c>
      <c r="G22" s="76">
        <v>382.3</v>
      </c>
      <c r="H22" s="76">
        <v>0</v>
      </c>
      <c r="I22" s="76">
        <v>382.3</v>
      </c>
      <c r="J22" s="76">
        <v>0</v>
      </c>
      <c r="K22" s="76">
        <v>0</v>
      </c>
      <c r="L22" s="76">
        <v>0</v>
      </c>
      <c r="M22" s="76">
        <v>108</v>
      </c>
      <c r="N22" s="76">
        <v>0</v>
      </c>
      <c r="O22" s="76">
        <v>108</v>
      </c>
    </row>
    <row r="23" s="65" customFormat="1" ht="18" customHeight="1" spans="1:15">
      <c r="A23" s="75"/>
      <c r="B23" s="75" t="s">
        <v>58</v>
      </c>
      <c r="C23" s="75"/>
      <c r="D23" s="76">
        <v>2.19</v>
      </c>
      <c r="E23" s="76">
        <v>0</v>
      </c>
      <c r="F23" s="76">
        <v>2.19</v>
      </c>
      <c r="G23" s="76">
        <v>2.21</v>
      </c>
      <c r="H23" s="76">
        <v>0</v>
      </c>
      <c r="I23" s="76">
        <v>2.21</v>
      </c>
      <c r="J23" s="76">
        <v>0</v>
      </c>
      <c r="K23" s="76">
        <v>0</v>
      </c>
      <c r="L23" s="76">
        <v>0</v>
      </c>
      <c r="M23" s="76">
        <v>2.13</v>
      </c>
      <c r="N23" s="76">
        <v>0</v>
      </c>
      <c r="O23" s="76">
        <v>2.13</v>
      </c>
    </row>
    <row r="24" s="65" customFormat="1" ht="18" customHeight="1" spans="1:15">
      <c r="A24" s="75" t="s">
        <v>67</v>
      </c>
      <c r="B24" s="75" t="s">
        <v>57</v>
      </c>
      <c r="C24" s="75"/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="65" customFormat="1" ht="18" customHeight="1" spans="1:15">
      <c r="A25" s="75"/>
      <c r="B25" s="75" t="s">
        <v>58</v>
      </c>
      <c r="C25" s="75"/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="65" customFormat="1" ht="18" customHeight="1" spans="1:15">
      <c r="A26" s="75" t="s">
        <v>68</v>
      </c>
      <c r="B26" s="75" t="s">
        <v>57</v>
      </c>
      <c r="C26" s="75"/>
      <c r="D26" s="76">
        <v>490.82</v>
      </c>
      <c r="E26" s="76">
        <v>0</v>
      </c>
      <c r="F26" s="76">
        <v>490.82</v>
      </c>
      <c r="G26" s="76">
        <v>364.82</v>
      </c>
      <c r="H26" s="76">
        <v>0</v>
      </c>
      <c r="I26" s="76">
        <v>364.82</v>
      </c>
      <c r="J26" s="76">
        <v>0</v>
      </c>
      <c r="K26" s="76">
        <v>0</v>
      </c>
      <c r="L26" s="76">
        <v>0</v>
      </c>
      <c r="M26" s="76">
        <v>126</v>
      </c>
      <c r="N26" s="76">
        <v>0</v>
      </c>
      <c r="O26" s="76">
        <v>126</v>
      </c>
    </row>
    <row r="27" s="65" customFormat="1" ht="18" customHeight="1" spans="1:15">
      <c r="A27" s="75"/>
      <c r="B27" s="75" t="s">
        <v>58</v>
      </c>
      <c r="C27" s="75"/>
      <c r="D27" s="76">
        <v>2.18</v>
      </c>
      <c r="E27" s="76">
        <v>0</v>
      </c>
      <c r="F27" s="76">
        <v>2.18</v>
      </c>
      <c r="G27" s="76">
        <v>2.18</v>
      </c>
      <c r="H27" s="76">
        <v>0</v>
      </c>
      <c r="I27" s="76">
        <v>2.18</v>
      </c>
      <c r="J27" s="76">
        <v>0</v>
      </c>
      <c r="K27" s="76">
        <v>0</v>
      </c>
      <c r="L27" s="76">
        <v>0</v>
      </c>
      <c r="M27" s="76">
        <v>2.16</v>
      </c>
      <c r="N27" s="76">
        <v>0</v>
      </c>
      <c r="O27" s="76">
        <v>2.16</v>
      </c>
    </row>
  </sheetData>
  <autoFilter ref="A7:XFD27">
    <extLst/>
  </autoFilter>
  <mergeCells count="31">
    <mergeCell ref="A1:B1"/>
    <mergeCell ref="A2:N2"/>
    <mergeCell ref="J3:K3"/>
    <mergeCell ref="M3:O3"/>
    <mergeCell ref="D4:F4"/>
    <mergeCell ref="G4:I4"/>
    <mergeCell ref="J4:L4"/>
    <mergeCell ref="M4:O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4:C5"/>
  </mergeCells>
  <printOptions horizontalCentered="1"/>
  <pageMargins left="0.393055555555556" right="0.393055555555556" top="0.629861111111111" bottom="0.629861111111111" header="0" footer="0"/>
  <pageSetup paperSize="9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6"/>
  <dimension ref="A1:H41"/>
  <sheetViews>
    <sheetView workbookViewId="0">
      <pane xSplit="4" ySplit="4" topLeftCell="E17" activePane="bottomRight" state="frozen"/>
      <selection/>
      <selection pane="topRight"/>
      <selection pane="bottomLeft"/>
      <selection pane="bottomRight" activeCell="D33" sqref="D33"/>
    </sheetView>
  </sheetViews>
  <sheetFormatPr defaultColWidth="10" defaultRowHeight="13.5" outlineLevelCol="7"/>
  <cols>
    <col min="1" max="1" width="6" style="32" customWidth="1"/>
    <col min="2" max="2" width="10" style="32"/>
    <col min="3" max="3" width="20.5" style="32" customWidth="1"/>
    <col min="4" max="4" width="42.75" style="32" customWidth="1"/>
    <col min="5" max="5" width="20.6333333333333" style="32" customWidth="1"/>
    <col min="6" max="8" width="11.6333333333333" style="32" customWidth="1"/>
    <col min="9" max="9" width="9.75" style="32" customWidth="1"/>
    <col min="10" max="10" width="12.6333333333333" style="32"/>
    <col min="11" max="16384" width="10" style="32"/>
  </cols>
  <sheetData>
    <row r="1" ht="21" customHeight="1" spans="1:1">
      <c r="A1" s="34" t="s">
        <v>69</v>
      </c>
    </row>
    <row r="2" ht="20.25" customHeight="1" spans="1:8">
      <c r="A2" s="57" t="s">
        <v>70</v>
      </c>
      <c r="B2" s="57"/>
      <c r="C2" s="57"/>
      <c r="D2" s="57"/>
      <c r="E2" s="57"/>
      <c r="F2" s="57"/>
      <c r="G2" s="57"/>
      <c r="H2" s="57"/>
    </row>
    <row r="3" ht="18" customHeight="1" spans="4:8">
      <c r="D3" s="58"/>
      <c r="E3" s="58"/>
      <c r="F3" s="58"/>
      <c r="H3" s="59" t="s">
        <v>14</v>
      </c>
    </row>
    <row r="4" ht="24.95" customHeight="1" spans="1:8">
      <c r="A4" s="60" t="s">
        <v>71</v>
      </c>
      <c r="B4" s="60" t="s">
        <v>72</v>
      </c>
      <c r="C4" s="60" t="s">
        <v>73</v>
      </c>
      <c r="D4" s="60" t="s">
        <v>74</v>
      </c>
      <c r="E4" s="60" t="s">
        <v>75</v>
      </c>
      <c r="F4" s="60" t="s">
        <v>76</v>
      </c>
      <c r="G4" s="60" t="s">
        <v>77</v>
      </c>
      <c r="H4" s="60" t="s">
        <v>78</v>
      </c>
    </row>
    <row r="5" ht="26" customHeight="1" spans="1:8">
      <c r="A5" s="43">
        <v>1</v>
      </c>
      <c r="B5" s="43" t="s">
        <v>24</v>
      </c>
      <c r="C5" s="43" t="s">
        <v>79</v>
      </c>
      <c r="D5" s="43" t="s">
        <v>80</v>
      </c>
      <c r="E5" s="43" t="s">
        <v>81</v>
      </c>
      <c r="F5" s="43" t="s">
        <v>48</v>
      </c>
      <c r="G5" s="61">
        <v>1.77</v>
      </c>
      <c r="H5" s="62">
        <v>1.77</v>
      </c>
    </row>
    <row r="6" ht="26" customHeight="1" spans="1:8">
      <c r="A6" s="43">
        <v>2</v>
      </c>
      <c r="B6" s="43" t="s">
        <v>24</v>
      </c>
      <c r="C6" s="43" t="s">
        <v>82</v>
      </c>
      <c r="D6" s="43" t="s">
        <v>83</v>
      </c>
      <c r="E6" s="43" t="s">
        <v>84</v>
      </c>
      <c r="F6" s="43" t="s">
        <v>48</v>
      </c>
      <c r="G6" s="62">
        <v>1.47</v>
      </c>
      <c r="H6" s="62">
        <v>1.146388436</v>
      </c>
    </row>
    <row r="7" ht="26" customHeight="1" spans="1:8">
      <c r="A7" s="43">
        <v>3</v>
      </c>
      <c r="B7" s="43" t="s">
        <v>24</v>
      </c>
      <c r="C7" s="43" t="s">
        <v>85</v>
      </c>
      <c r="D7" s="43" t="s">
        <v>86</v>
      </c>
      <c r="E7" s="43" t="s">
        <v>87</v>
      </c>
      <c r="F7" s="43" t="s">
        <v>48</v>
      </c>
      <c r="G7" s="62">
        <v>0.07</v>
      </c>
      <c r="H7" s="62">
        <v>0.07</v>
      </c>
    </row>
    <row r="8" ht="26" customHeight="1" spans="1:8">
      <c r="A8" s="43">
        <v>4</v>
      </c>
      <c r="B8" s="43" t="s">
        <v>24</v>
      </c>
      <c r="C8" s="43" t="s">
        <v>85</v>
      </c>
      <c r="D8" s="43" t="s">
        <v>88</v>
      </c>
      <c r="E8" s="43" t="s">
        <v>87</v>
      </c>
      <c r="F8" s="43" t="s">
        <v>48</v>
      </c>
      <c r="G8" s="62">
        <v>0.05</v>
      </c>
      <c r="H8" s="62">
        <v>0.05</v>
      </c>
    </row>
    <row r="9" ht="26" customHeight="1" spans="1:8">
      <c r="A9" s="43">
        <v>5</v>
      </c>
      <c r="B9" s="43" t="s">
        <v>24</v>
      </c>
      <c r="C9" s="43" t="s">
        <v>85</v>
      </c>
      <c r="D9" s="43" t="s">
        <v>89</v>
      </c>
      <c r="E9" s="43" t="s">
        <v>87</v>
      </c>
      <c r="F9" s="43" t="s">
        <v>48</v>
      </c>
      <c r="G9" s="62">
        <v>0.01</v>
      </c>
      <c r="H9" s="62">
        <v>0.01</v>
      </c>
    </row>
    <row r="10" ht="26" customHeight="1" spans="1:8">
      <c r="A10" s="43">
        <v>6</v>
      </c>
      <c r="B10" s="43" t="s">
        <v>24</v>
      </c>
      <c r="C10" s="43" t="s">
        <v>85</v>
      </c>
      <c r="D10" s="43" t="s">
        <v>90</v>
      </c>
      <c r="E10" s="43" t="s">
        <v>87</v>
      </c>
      <c r="F10" s="43" t="s">
        <v>48</v>
      </c>
      <c r="G10" s="62">
        <v>1</v>
      </c>
      <c r="H10" s="62">
        <v>1</v>
      </c>
    </row>
    <row r="11" ht="26" customHeight="1" spans="1:8">
      <c r="A11" s="43">
        <v>7</v>
      </c>
      <c r="B11" s="43" t="s">
        <v>24</v>
      </c>
      <c r="C11" s="43" t="s">
        <v>85</v>
      </c>
      <c r="D11" s="43" t="s">
        <v>91</v>
      </c>
      <c r="E11" s="43" t="s">
        <v>87</v>
      </c>
      <c r="F11" s="43" t="s">
        <v>48</v>
      </c>
      <c r="G11" s="62">
        <v>0.04</v>
      </c>
      <c r="H11" s="62">
        <v>0.04</v>
      </c>
    </row>
    <row r="12" ht="26" hidden="1" customHeight="1" spans="1:8">
      <c r="A12" s="43">
        <v>8</v>
      </c>
      <c r="B12" s="43" t="s">
        <v>24</v>
      </c>
      <c r="C12" s="43" t="s">
        <v>92</v>
      </c>
      <c r="D12" s="43" t="s">
        <v>93</v>
      </c>
      <c r="E12" s="43" t="s">
        <v>94</v>
      </c>
      <c r="F12" s="43" t="s">
        <v>49</v>
      </c>
      <c r="G12" s="62">
        <v>0.16</v>
      </c>
      <c r="H12" s="62">
        <v>0.16</v>
      </c>
    </row>
    <row r="13" ht="26" hidden="1" customHeight="1" spans="1:8">
      <c r="A13" s="43">
        <v>9</v>
      </c>
      <c r="B13" s="43" t="s">
        <v>24</v>
      </c>
      <c r="C13" s="43" t="s">
        <v>92</v>
      </c>
      <c r="D13" s="43" t="s">
        <v>95</v>
      </c>
      <c r="E13" s="43" t="s">
        <v>94</v>
      </c>
      <c r="F13" s="43" t="s">
        <v>49</v>
      </c>
      <c r="G13" s="62">
        <v>0.19</v>
      </c>
      <c r="H13" s="62">
        <v>0.19</v>
      </c>
    </row>
    <row r="14" ht="26" hidden="1" customHeight="1" spans="1:8">
      <c r="A14" s="43">
        <v>10</v>
      </c>
      <c r="B14" s="43" t="s">
        <v>24</v>
      </c>
      <c r="C14" s="43" t="s">
        <v>96</v>
      </c>
      <c r="D14" s="43" t="s">
        <v>97</v>
      </c>
      <c r="E14" s="43" t="s">
        <v>98</v>
      </c>
      <c r="F14" s="43" t="s">
        <v>49</v>
      </c>
      <c r="G14" s="62">
        <v>0.4</v>
      </c>
      <c r="H14" s="62">
        <v>0.4</v>
      </c>
    </row>
    <row r="15" ht="26" hidden="1" customHeight="1" spans="1:8">
      <c r="A15" s="43">
        <v>11</v>
      </c>
      <c r="B15" s="43" t="s">
        <v>24</v>
      </c>
      <c r="C15" s="43" t="s">
        <v>99</v>
      </c>
      <c r="D15" s="43" t="s">
        <v>100</v>
      </c>
      <c r="E15" s="43" t="s">
        <v>101</v>
      </c>
      <c r="F15" s="43" t="s">
        <v>49</v>
      </c>
      <c r="G15" s="62">
        <v>24.21</v>
      </c>
      <c r="H15" s="62">
        <v>24.21</v>
      </c>
    </row>
    <row r="16" ht="26" hidden="1" customHeight="1" spans="1:8">
      <c r="A16" s="43">
        <v>12</v>
      </c>
      <c r="B16" s="43" t="s">
        <v>24</v>
      </c>
      <c r="C16" s="43" t="s">
        <v>102</v>
      </c>
      <c r="D16" s="43" t="s">
        <v>103</v>
      </c>
      <c r="E16" s="43" t="s">
        <v>98</v>
      </c>
      <c r="F16" s="43" t="s">
        <v>49</v>
      </c>
      <c r="G16" s="62">
        <v>0.2</v>
      </c>
      <c r="H16" s="62">
        <v>0</v>
      </c>
    </row>
    <row r="17" ht="26" customHeight="1" spans="1:8">
      <c r="A17" s="43">
        <v>13</v>
      </c>
      <c r="B17" s="43" t="s">
        <v>24</v>
      </c>
      <c r="C17" s="43" t="s">
        <v>104</v>
      </c>
      <c r="D17" s="43" t="s">
        <v>105</v>
      </c>
      <c r="E17" s="43" t="s">
        <v>94</v>
      </c>
      <c r="F17" s="43" t="s">
        <v>48</v>
      </c>
      <c r="G17" s="62">
        <v>2.2</v>
      </c>
      <c r="H17" s="62">
        <v>0.995520703</v>
      </c>
    </row>
    <row r="18" ht="26" customHeight="1" spans="1:8">
      <c r="A18" s="43">
        <v>14</v>
      </c>
      <c r="B18" s="43" t="s">
        <v>24</v>
      </c>
      <c r="C18" s="43" t="s">
        <v>106</v>
      </c>
      <c r="D18" s="43" t="s">
        <v>107</v>
      </c>
      <c r="E18" s="43" t="s">
        <v>94</v>
      </c>
      <c r="F18" s="43" t="s">
        <v>48</v>
      </c>
      <c r="G18" s="62">
        <v>0.34</v>
      </c>
      <c r="H18" s="62">
        <v>0.228281066</v>
      </c>
    </row>
    <row r="19" ht="26" customHeight="1" spans="1:8">
      <c r="A19" s="43">
        <v>15</v>
      </c>
      <c r="B19" s="43" t="s">
        <v>24</v>
      </c>
      <c r="C19" s="43" t="s">
        <v>108</v>
      </c>
      <c r="D19" s="43" t="s">
        <v>109</v>
      </c>
      <c r="E19" s="43" t="s">
        <v>81</v>
      </c>
      <c r="F19" s="43" t="s">
        <v>48</v>
      </c>
      <c r="G19" s="62">
        <v>0.37</v>
      </c>
      <c r="H19" s="62">
        <v>0.3298740877</v>
      </c>
    </row>
    <row r="20" ht="26" hidden="1" customHeight="1" spans="1:8">
      <c r="A20" s="43">
        <v>16</v>
      </c>
      <c r="B20" s="43" t="s">
        <v>24</v>
      </c>
      <c r="C20" s="43" t="s">
        <v>110</v>
      </c>
      <c r="D20" s="43" t="s">
        <v>111</v>
      </c>
      <c r="E20" s="43" t="s">
        <v>98</v>
      </c>
      <c r="F20" s="43" t="s">
        <v>49</v>
      </c>
      <c r="G20" s="62">
        <v>0.2</v>
      </c>
      <c r="H20" s="62">
        <v>0.2</v>
      </c>
    </row>
    <row r="21" ht="26" customHeight="1" spans="1:8">
      <c r="A21" s="43">
        <v>17</v>
      </c>
      <c r="B21" s="43" t="s">
        <v>24</v>
      </c>
      <c r="C21" s="43" t="s">
        <v>112</v>
      </c>
      <c r="D21" s="43" t="s">
        <v>113</v>
      </c>
      <c r="E21" s="43" t="s">
        <v>114</v>
      </c>
      <c r="F21" s="43" t="s">
        <v>48</v>
      </c>
      <c r="G21" s="62">
        <v>0.4</v>
      </c>
      <c r="H21" s="62">
        <v>0.4</v>
      </c>
    </row>
    <row r="22" ht="26" hidden="1" customHeight="1" spans="1:8">
      <c r="A22" s="43">
        <v>18</v>
      </c>
      <c r="B22" s="43" t="s">
        <v>24</v>
      </c>
      <c r="C22" s="43" t="s">
        <v>115</v>
      </c>
      <c r="D22" s="43" t="s">
        <v>116</v>
      </c>
      <c r="E22" s="43" t="s">
        <v>117</v>
      </c>
      <c r="F22" s="43" t="s">
        <v>49</v>
      </c>
      <c r="G22" s="62">
        <v>9.2</v>
      </c>
      <c r="H22" s="62">
        <v>9.2</v>
      </c>
    </row>
    <row r="23" ht="26" hidden="1" customHeight="1" spans="1:8">
      <c r="A23" s="43">
        <v>19</v>
      </c>
      <c r="B23" s="43" t="s">
        <v>24</v>
      </c>
      <c r="C23" s="43" t="s">
        <v>115</v>
      </c>
      <c r="D23" s="43" t="s">
        <v>118</v>
      </c>
      <c r="E23" s="43" t="s">
        <v>117</v>
      </c>
      <c r="F23" s="43" t="s">
        <v>49</v>
      </c>
      <c r="G23" s="62">
        <v>1.1</v>
      </c>
      <c r="H23" s="62">
        <v>1.1</v>
      </c>
    </row>
    <row r="24" ht="26" hidden="1" customHeight="1" spans="1:8">
      <c r="A24" s="43">
        <v>20</v>
      </c>
      <c r="B24" s="43" t="s">
        <v>24</v>
      </c>
      <c r="C24" s="43" t="s">
        <v>115</v>
      </c>
      <c r="D24" s="43" t="s">
        <v>119</v>
      </c>
      <c r="E24" s="43" t="s">
        <v>114</v>
      </c>
      <c r="F24" s="43" t="s">
        <v>49</v>
      </c>
      <c r="G24" s="62">
        <v>50</v>
      </c>
      <c r="H24" s="62">
        <v>50</v>
      </c>
    </row>
    <row r="25" ht="26" hidden="1" customHeight="1" spans="1:8">
      <c r="A25" s="43">
        <v>21</v>
      </c>
      <c r="B25" s="43" t="s">
        <v>24</v>
      </c>
      <c r="C25" s="43" t="s">
        <v>115</v>
      </c>
      <c r="D25" s="43" t="s">
        <v>120</v>
      </c>
      <c r="E25" s="43" t="s">
        <v>117</v>
      </c>
      <c r="F25" s="43" t="s">
        <v>49</v>
      </c>
      <c r="G25" s="62">
        <v>2.3</v>
      </c>
      <c r="H25" s="62">
        <v>2.3</v>
      </c>
    </row>
    <row r="26" ht="26" hidden="1" customHeight="1" spans="1:8">
      <c r="A26" s="43">
        <v>22</v>
      </c>
      <c r="B26" s="43" t="s">
        <v>24</v>
      </c>
      <c r="C26" s="43" t="s">
        <v>115</v>
      </c>
      <c r="D26" s="43" t="s">
        <v>121</v>
      </c>
      <c r="E26" s="43" t="s">
        <v>117</v>
      </c>
      <c r="F26" s="43" t="s">
        <v>49</v>
      </c>
      <c r="G26" s="62">
        <v>2.9</v>
      </c>
      <c r="H26" s="62">
        <v>2.9</v>
      </c>
    </row>
    <row r="27" ht="26" hidden="1" customHeight="1" spans="1:8">
      <c r="A27" s="43">
        <v>23</v>
      </c>
      <c r="B27" s="43" t="s">
        <v>24</v>
      </c>
      <c r="C27" s="43" t="s">
        <v>115</v>
      </c>
      <c r="D27" s="43" t="s">
        <v>122</v>
      </c>
      <c r="E27" s="43" t="s">
        <v>117</v>
      </c>
      <c r="F27" s="43" t="s">
        <v>49</v>
      </c>
      <c r="G27" s="62">
        <v>4.8</v>
      </c>
      <c r="H27" s="62">
        <v>4.8</v>
      </c>
    </row>
    <row r="28" ht="26" hidden="1" customHeight="1" spans="1:8">
      <c r="A28" s="43">
        <v>24</v>
      </c>
      <c r="B28" s="43" t="s">
        <v>24</v>
      </c>
      <c r="C28" s="43" t="s">
        <v>115</v>
      </c>
      <c r="D28" s="43" t="s">
        <v>123</v>
      </c>
      <c r="E28" s="43" t="s">
        <v>117</v>
      </c>
      <c r="F28" s="43" t="s">
        <v>49</v>
      </c>
      <c r="G28" s="62">
        <v>6.41</v>
      </c>
      <c r="H28" s="62">
        <v>6.41</v>
      </c>
    </row>
    <row r="29" ht="26" hidden="1" customHeight="1" spans="1:8">
      <c r="A29" s="43">
        <v>25</v>
      </c>
      <c r="B29" s="43" t="s">
        <v>24</v>
      </c>
      <c r="C29" s="43" t="s">
        <v>124</v>
      </c>
      <c r="D29" s="43" t="s">
        <v>125</v>
      </c>
      <c r="E29" s="43" t="s">
        <v>126</v>
      </c>
      <c r="F29" s="43" t="s">
        <v>49</v>
      </c>
      <c r="G29" s="62">
        <v>0.25</v>
      </c>
      <c r="H29" s="62">
        <v>0</v>
      </c>
    </row>
    <row r="30" ht="26" customHeight="1" spans="1:8">
      <c r="A30" s="43">
        <v>26</v>
      </c>
      <c r="B30" s="43" t="s">
        <v>24</v>
      </c>
      <c r="C30" s="43" t="s">
        <v>127</v>
      </c>
      <c r="D30" s="43" t="s">
        <v>128</v>
      </c>
      <c r="E30" s="43" t="s">
        <v>84</v>
      </c>
      <c r="F30" s="43" t="s">
        <v>48</v>
      </c>
      <c r="G30" s="62">
        <v>0.431</v>
      </c>
      <c r="H30" s="62">
        <v>0.431</v>
      </c>
    </row>
    <row r="31" ht="26" hidden="1" customHeight="1" spans="1:8">
      <c r="A31" s="43">
        <v>27</v>
      </c>
      <c r="B31" s="43" t="s">
        <v>24</v>
      </c>
      <c r="C31" s="43" t="s">
        <v>129</v>
      </c>
      <c r="D31" s="43" t="s">
        <v>130</v>
      </c>
      <c r="E31" s="43" t="s">
        <v>98</v>
      </c>
      <c r="F31" s="43" t="s">
        <v>49</v>
      </c>
      <c r="G31" s="62">
        <v>1.54</v>
      </c>
      <c r="H31" s="62">
        <v>1.54</v>
      </c>
    </row>
    <row r="32" ht="26" customHeight="1" spans="1:8">
      <c r="A32" s="43">
        <v>28</v>
      </c>
      <c r="B32" s="43" t="s">
        <v>24</v>
      </c>
      <c r="C32" s="43" t="s">
        <v>131</v>
      </c>
      <c r="D32" s="43" t="s">
        <v>132</v>
      </c>
      <c r="E32" s="43" t="s">
        <v>87</v>
      </c>
      <c r="F32" s="43" t="s">
        <v>48</v>
      </c>
      <c r="G32" s="62">
        <v>0.32</v>
      </c>
      <c r="H32" s="62">
        <v>0.08</v>
      </c>
    </row>
    <row r="33" ht="26" customHeight="1" spans="1:8">
      <c r="A33" s="43">
        <v>29</v>
      </c>
      <c r="B33" s="43" t="s">
        <v>24</v>
      </c>
      <c r="C33" s="43" t="s">
        <v>133</v>
      </c>
      <c r="D33" s="43" t="s">
        <v>134</v>
      </c>
      <c r="E33" s="43" t="s">
        <v>87</v>
      </c>
      <c r="F33" s="43" t="s">
        <v>48</v>
      </c>
      <c r="G33" s="62">
        <v>0.45</v>
      </c>
      <c r="H33" s="62">
        <v>0.2</v>
      </c>
    </row>
    <row r="34" ht="26" customHeight="1" spans="1:8">
      <c r="A34" s="43">
        <v>30</v>
      </c>
      <c r="B34" s="43" t="s">
        <v>24</v>
      </c>
      <c r="C34" s="43" t="s">
        <v>135</v>
      </c>
      <c r="D34" s="43" t="s">
        <v>136</v>
      </c>
      <c r="E34" s="43" t="s">
        <v>84</v>
      </c>
      <c r="F34" s="43" t="s">
        <v>48</v>
      </c>
      <c r="G34" s="62">
        <v>0.09</v>
      </c>
      <c r="H34" s="62">
        <v>0.09</v>
      </c>
    </row>
    <row r="35" ht="26" customHeight="1" spans="1:8">
      <c r="A35" s="43">
        <v>31</v>
      </c>
      <c r="B35" s="43" t="s">
        <v>24</v>
      </c>
      <c r="C35" s="43" t="s">
        <v>137</v>
      </c>
      <c r="D35" s="43" t="s">
        <v>138</v>
      </c>
      <c r="E35" s="43" t="s">
        <v>84</v>
      </c>
      <c r="F35" s="43" t="s">
        <v>48</v>
      </c>
      <c r="G35" s="62">
        <v>0.56</v>
      </c>
      <c r="H35" s="62">
        <v>0.56</v>
      </c>
    </row>
    <row r="36" ht="26" hidden="1" customHeight="1" spans="1:8">
      <c r="A36" s="43">
        <v>32</v>
      </c>
      <c r="B36" s="43" t="s">
        <v>24</v>
      </c>
      <c r="C36" s="43" t="s">
        <v>139</v>
      </c>
      <c r="D36" s="43" t="s">
        <v>140</v>
      </c>
      <c r="E36" s="43" t="s">
        <v>141</v>
      </c>
      <c r="F36" s="43" t="s">
        <v>49</v>
      </c>
      <c r="G36" s="62">
        <v>1.3</v>
      </c>
      <c r="H36" s="62">
        <v>1.3</v>
      </c>
    </row>
    <row r="37" ht="26" hidden="1" customHeight="1" spans="1:8">
      <c r="A37" s="43">
        <v>33</v>
      </c>
      <c r="B37" s="43" t="s">
        <v>24</v>
      </c>
      <c r="C37" s="43" t="s">
        <v>139</v>
      </c>
      <c r="D37" s="43" t="s">
        <v>142</v>
      </c>
      <c r="E37" s="43" t="s">
        <v>141</v>
      </c>
      <c r="F37" s="43" t="s">
        <v>49</v>
      </c>
      <c r="G37" s="62">
        <v>1.3</v>
      </c>
      <c r="H37" s="62">
        <v>1.3</v>
      </c>
    </row>
    <row r="38" ht="26" hidden="1" customHeight="1" spans="1:8">
      <c r="A38" s="43">
        <v>34</v>
      </c>
      <c r="B38" s="43" t="s">
        <v>24</v>
      </c>
      <c r="C38" s="43" t="s">
        <v>139</v>
      </c>
      <c r="D38" s="43" t="s">
        <v>143</v>
      </c>
      <c r="E38" s="43" t="s">
        <v>141</v>
      </c>
      <c r="F38" s="43" t="s">
        <v>49</v>
      </c>
      <c r="G38" s="62">
        <v>4</v>
      </c>
      <c r="H38" s="62">
        <v>4</v>
      </c>
    </row>
    <row r="39" ht="26" hidden="1" customHeight="1" spans="1:8">
      <c r="A39" s="43">
        <v>35</v>
      </c>
      <c r="B39" s="43" t="s">
        <v>24</v>
      </c>
      <c r="C39" s="43" t="s">
        <v>139</v>
      </c>
      <c r="D39" s="43" t="s">
        <v>144</v>
      </c>
      <c r="E39" s="43" t="s">
        <v>141</v>
      </c>
      <c r="F39" s="43" t="s">
        <v>49</v>
      </c>
      <c r="G39" s="62">
        <v>90</v>
      </c>
      <c r="H39" s="62">
        <v>0</v>
      </c>
    </row>
    <row r="40" ht="26" hidden="1" customHeight="1" spans="1:8">
      <c r="A40" s="43">
        <v>69</v>
      </c>
      <c r="B40" s="63" t="s">
        <v>25</v>
      </c>
      <c r="C40" s="43"/>
      <c r="D40" s="43"/>
      <c r="E40" s="43"/>
      <c r="F40" s="43" t="s">
        <v>145</v>
      </c>
      <c r="G40" s="62">
        <v>1553.149</v>
      </c>
      <c r="H40" s="62">
        <v>764.73</v>
      </c>
    </row>
    <row r="41" ht="24" customHeight="1" spans="1:8">
      <c r="A41" s="64" t="s">
        <v>146</v>
      </c>
      <c r="B41" s="64"/>
      <c r="C41" s="64"/>
      <c r="D41" s="64"/>
      <c r="E41" s="64"/>
      <c r="F41" s="64"/>
      <c r="G41" s="64"/>
      <c r="H41" s="64"/>
    </row>
  </sheetData>
  <autoFilter ref="A4:H41">
    <filterColumn colId="5">
      <customFilters>
        <customFilter operator="equal" val=""/>
        <customFilter operator="equal" val="一般债券"/>
      </customFilters>
    </filterColumn>
    <extLst/>
  </autoFilter>
  <mergeCells count="3">
    <mergeCell ref="A2:H2"/>
    <mergeCell ref="D3:E3"/>
    <mergeCell ref="A41:H41"/>
  </mergeCells>
  <printOptions horizontalCentered="1"/>
  <pageMargins left="0.511805555555556" right="0.511805555555556" top="0.472222222222222" bottom="0.236111111111111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F28"/>
  <sheetViews>
    <sheetView zoomScale="110" zoomScaleNormal="110" topLeftCell="C4" workbookViewId="0">
      <selection activeCell="F25" sqref="F25"/>
    </sheetView>
  </sheetViews>
  <sheetFormatPr defaultColWidth="10" defaultRowHeight="13.5" outlineLevelCol="5"/>
  <cols>
    <col min="1" max="2" width="9" style="48" hidden="1" customWidth="1"/>
    <col min="3" max="3" width="27.3833333333333" style="48" customWidth="1"/>
    <col min="4" max="4" width="17.5" style="48" customWidth="1"/>
    <col min="5" max="5" width="17.6083333333333" style="48" customWidth="1"/>
    <col min="6" max="6" width="20.675" style="48" customWidth="1"/>
    <col min="7" max="250" width="10" style="48"/>
    <col min="251" max="252" width="10" style="48" hidden="1" customWidth="1"/>
    <col min="253" max="253" width="28.6333333333333" style="48" customWidth="1"/>
    <col min="254" max="256" width="18.6333333333333" style="48" customWidth="1"/>
    <col min="257" max="506" width="10" style="48"/>
    <col min="507" max="508" width="10" style="48" hidden="1" customWidth="1"/>
    <col min="509" max="509" width="28.6333333333333" style="48" customWidth="1"/>
    <col min="510" max="512" width="18.6333333333333" style="48" customWidth="1"/>
    <col min="513" max="762" width="10" style="48"/>
    <col min="763" max="764" width="10" style="48" hidden="1" customWidth="1"/>
    <col min="765" max="765" width="28.6333333333333" style="48" customWidth="1"/>
    <col min="766" max="768" width="18.6333333333333" style="48" customWidth="1"/>
    <col min="769" max="1018" width="10" style="48"/>
    <col min="1019" max="1020" width="10" style="48" hidden="1" customWidth="1"/>
    <col min="1021" max="1021" width="28.6333333333333" style="48" customWidth="1"/>
    <col min="1022" max="1024" width="18.6333333333333" style="48" customWidth="1"/>
    <col min="1025" max="1274" width="10" style="48"/>
    <col min="1275" max="1276" width="10" style="48" hidden="1" customWidth="1"/>
    <col min="1277" max="1277" width="28.6333333333333" style="48" customWidth="1"/>
    <col min="1278" max="1280" width="18.6333333333333" style="48" customWidth="1"/>
    <col min="1281" max="1530" width="10" style="48"/>
    <col min="1531" max="1532" width="10" style="48" hidden="1" customWidth="1"/>
    <col min="1533" max="1533" width="28.6333333333333" style="48" customWidth="1"/>
    <col min="1534" max="1536" width="18.6333333333333" style="48" customWidth="1"/>
    <col min="1537" max="1786" width="10" style="48"/>
    <col min="1787" max="1788" width="10" style="48" hidden="1" customWidth="1"/>
    <col min="1789" max="1789" width="28.6333333333333" style="48" customWidth="1"/>
    <col min="1790" max="1792" width="18.6333333333333" style="48" customWidth="1"/>
    <col min="1793" max="2042" width="10" style="48"/>
    <col min="2043" max="2044" width="10" style="48" hidden="1" customWidth="1"/>
    <col min="2045" max="2045" width="28.6333333333333" style="48" customWidth="1"/>
    <col min="2046" max="2048" width="18.6333333333333" style="48" customWidth="1"/>
    <col min="2049" max="2298" width="10" style="48"/>
    <col min="2299" max="2300" width="10" style="48" hidden="1" customWidth="1"/>
    <col min="2301" max="2301" width="28.6333333333333" style="48" customWidth="1"/>
    <col min="2302" max="2304" width="18.6333333333333" style="48" customWidth="1"/>
    <col min="2305" max="2554" width="10" style="48"/>
    <col min="2555" max="2556" width="10" style="48" hidden="1" customWidth="1"/>
    <col min="2557" max="2557" width="28.6333333333333" style="48" customWidth="1"/>
    <col min="2558" max="2560" width="18.6333333333333" style="48" customWidth="1"/>
    <col min="2561" max="2810" width="10" style="48"/>
    <col min="2811" max="2812" width="10" style="48" hidden="1" customWidth="1"/>
    <col min="2813" max="2813" width="28.6333333333333" style="48" customWidth="1"/>
    <col min="2814" max="2816" width="18.6333333333333" style="48" customWidth="1"/>
    <col min="2817" max="3066" width="10" style="48"/>
    <col min="3067" max="3068" width="10" style="48" hidden="1" customWidth="1"/>
    <col min="3069" max="3069" width="28.6333333333333" style="48" customWidth="1"/>
    <col min="3070" max="3072" width="18.6333333333333" style="48" customWidth="1"/>
    <col min="3073" max="3322" width="10" style="48"/>
    <col min="3323" max="3324" width="10" style="48" hidden="1" customWidth="1"/>
    <col min="3325" max="3325" width="28.6333333333333" style="48" customWidth="1"/>
    <col min="3326" max="3328" width="18.6333333333333" style="48" customWidth="1"/>
    <col min="3329" max="3578" width="10" style="48"/>
    <col min="3579" max="3580" width="10" style="48" hidden="1" customWidth="1"/>
    <col min="3581" max="3581" width="28.6333333333333" style="48" customWidth="1"/>
    <col min="3582" max="3584" width="18.6333333333333" style="48" customWidth="1"/>
    <col min="3585" max="3834" width="10" style="48"/>
    <col min="3835" max="3836" width="10" style="48" hidden="1" customWidth="1"/>
    <col min="3837" max="3837" width="28.6333333333333" style="48" customWidth="1"/>
    <col min="3838" max="3840" width="18.6333333333333" style="48" customWidth="1"/>
    <col min="3841" max="4090" width="10" style="48"/>
    <col min="4091" max="4092" width="10" style="48" hidden="1" customWidth="1"/>
    <col min="4093" max="4093" width="28.6333333333333" style="48" customWidth="1"/>
    <col min="4094" max="4096" width="18.6333333333333" style="48" customWidth="1"/>
    <col min="4097" max="4346" width="10" style="48"/>
    <col min="4347" max="4348" width="10" style="48" hidden="1" customWidth="1"/>
    <col min="4349" max="4349" width="28.6333333333333" style="48" customWidth="1"/>
    <col min="4350" max="4352" width="18.6333333333333" style="48" customWidth="1"/>
    <col min="4353" max="4602" width="10" style="48"/>
    <col min="4603" max="4604" width="10" style="48" hidden="1" customWidth="1"/>
    <col min="4605" max="4605" width="28.6333333333333" style="48" customWidth="1"/>
    <col min="4606" max="4608" width="18.6333333333333" style="48" customWidth="1"/>
    <col min="4609" max="4858" width="10" style="48"/>
    <col min="4859" max="4860" width="10" style="48" hidden="1" customWidth="1"/>
    <col min="4861" max="4861" width="28.6333333333333" style="48" customWidth="1"/>
    <col min="4862" max="4864" width="18.6333333333333" style="48" customWidth="1"/>
    <col min="4865" max="5114" width="10" style="48"/>
    <col min="5115" max="5116" width="10" style="48" hidden="1" customWidth="1"/>
    <col min="5117" max="5117" width="28.6333333333333" style="48" customWidth="1"/>
    <col min="5118" max="5120" width="18.6333333333333" style="48" customWidth="1"/>
    <col min="5121" max="5370" width="10" style="48"/>
    <col min="5371" max="5372" width="10" style="48" hidden="1" customWidth="1"/>
    <col min="5373" max="5373" width="28.6333333333333" style="48" customWidth="1"/>
    <col min="5374" max="5376" width="18.6333333333333" style="48" customWidth="1"/>
    <col min="5377" max="5626" width="10" style="48"/>
    <col min="5627" max="5628" width="10" style="48" hidden="1" customWidth="1"/>
    <col min="5629" max="5629" width="28.6333333333333" style="48" customWidth="1"/>
    <col min="5630" max="5632" width="18.6333333333333" style="48" customWidth="1"/>
    <col min="5633" max="5882" width="10" style="48"/>
    <col min="5883" max="5884" width="10" style="48" hidden="1" customWidth="1"/>
    <col min="5885" max="5885" width="28.6333333333333" style="48" customWidth="1"/>
    <col min="5886" max="5888" width="18.6333333333333" style="48" customWidth="1"/>
    <col min="5889" max="6138" width="10" style="48"/>
    <col min="6139" max="6140" width="10" style="48" hidden="1" customWidth="1"/>
    <col min="6141" max="6141" width="28.6333333333333" style="48" customWidth="1"/>
    <col min="6142" max="6144" width="18.6333333333333" style="48" customWidth="1"/>
    <col min="6145" max="6394" width="10" style="48"/>
    <col min="6395" max="6396" width="10" style="48" hidden="1" customWidth="1"/>
    <col min="6397" max="6397" width="28.6333333333333" style="48" customWidth="1"/>
    <col min="6398" max="6400" width="18.6333333333333" style="48" customWidth="1"/>
    <col min="6401" max="6650" width="10" style="48"/>
    <col min="6651" max="6652" width="10" style="48" hidden="1" customWidth="1"/>
    <col min="6653" max="6653" width="28.6333333333333" style="48" customWidth="1"/>
    <col min="6654" max="6656" width="18.6333333333333" style="48" customWidth="1"/>
    <col min="6657" max="6906" width="10" style="48"/>
    <col min="6907" max="6908" width="10" style="48" hidden="1" customWidth="1"/>
    <col min="6909" max="6909" width="28.6333333333333" style="48" customWidth="1"/>
    <col min="6910" max="6912" width="18.6333333333333" style="48" customWidth="1"/>
    <col min="6913" max="7162" width="10" style="48"/>
    <col min="7163" max="7164" width="10" style="48" hidden="1" customWidth="1"/>
    <col min="7165" max="7165" width="28.6333333333333" style="48" customWidth="1"/>
    <col min="7166" max="7168" width="18.6333333333333" style="48" customWidth="1"/>
    <col min="7169" max="7418" width="10" style="48"/>
    <col min="7419" max="7420" width="10" style="48" hidden="1" customWidth="1"/>
    <col min="7421" max="7421" width="28.6333333333333" style="48" customWidth="1"/>
    <col min="7422" max="7424" width="18.6333333333333" style="48" customWidth="1"/>
    <col min="7425" max="7674" width="10" style="48"/>
    <col min="7675" max="7676" width="10" style="48" hidden="1" customWidth="1"/>
    <col min="7677" max="7677" width="28.6333333333333" style="48" customWidth="1"/>
    <col min="7678" max="7680" width="18.6333333333333" style="48" customWidth="1"/>
    <col min="7681" max="7930" width="10" style="48"/>
    <col min="7931" max="7932" width="10" style="48" hidden="1" customWidth="1"/>
    <col min="7933" max="7933" width="28.6333333333333" style="48" customWidth="1"/>
    <col min="7934" max="7936" width="18.6333333333333" style="48" customWidth="1"/>
    <col min="7937" max="8186" width="10" style="48"/>
    <col min="8187" max="8188" width="10" style="48" hidden="1" customWidth="1"/>
    <col min="8189" max="8189" width="28.6333333333333" style="48" customWidth="1"/>
    <col min="8190" max="8192" width="18.6333333333333" style="48" customWidth="1"/>
    <col min="8193" max="8442" width="10" style="48"/>
    <col min="8443" max="8444" width="10" style="48" hidden="1" customWidth="1"/>
    <col min="8445" max="8445" width="28.6333333333333" style="48" customWidth="1"/>
    <col min="8446" max="8448" width="18.6333333333333" style="48" customWidth="1"/>
    <col min="8449" max="8698" width="10" style="48"/>
    <col min="8699" max="8700" width="10" style="48" hidden="1" customWidth="1"/>
    <col min="8701" max="8701" width="28.6333333333333" style="48" customWidth="1"/>
    <col min="8702" max="8704" width="18.6333333333333" style="48" customWidth="1"/>
    <col min="8705" max="8954" width="10" style="48"/>
    <col min="8955" max="8956" width="10" style="48" hidden="1" customWidth="1"/>
    <col min="8957" max="8957" width="28.6333333333333" style="48" customWidth="1"/>
    <col min="8958" max="8960" width="18.6333333333333" style="48" customWidth="1"/>
    <col min="8961" max="9210" width="10" style="48"/>
    <col min="9211" max="9212" width="10" style="48" hidden="1" customWidth="1"/>
    <col min="9213" max="9213" width="28.6333333333333" style="48" customWidth="1"/>
    <col min="9214" max="9216" width="18.6333333333333" style="48" customWidth="1"/>
    <col min="9217" max="9466" width="10" style="48"/>
    <col min="9467" max="9468" width="10" style="48" hidden="1" customWidth="1"/>
    <col min="9469" max="9469" width="28.6333333333333" style="48" customWidth="1"/>
    <col min="9470" max="9472" width="18.6333333333333" style="48" customWidth="1"/>
    <col min="9473" max="9722" width="10" style="48"/>
    <col min="9723" max="9724" width="10" style="48" hidden="1" customWidth="1"/>
    <col min="9725" max="9725" width="28.6333333333333" style="48" customWidth="1"/>
    <col min="9726" max="9728" width="18.6333333333333" style="48" customWidth="1"/>
    <col min="9729" max="9978" width="10" style="48"/>
    <col min="9979" max="9980" width="10" style="48" hidden="1" customWidth="1"/>
    <col min="9981" max="9981" width="28.6333333333333" style="48" customWidth="1"/>
    <col min="9982" max="9984" width="18.6333333333333" style="48" customWidth="1"/>
    <col min="9985" max="10234" width="10" style="48"/>
    <col min="10235" max="10236" width="10" style="48" hidden="1" customWidth="1"/>
    <col min="10237" max="10237" width="28.6333333333333" style="48" customWidth="1"/>
    <col min="10238" max="10240" width="18.6333333333333" style="48" customWidth="1"/>
    <col min="10241" max="10490" width="10" style="48"/>
    <col min="10491" max="10492" width="10" style="48" hidden="1" customWidth="1"/>
    <col min="10493" max="10493" width="28.6333333333333" style="48" customWidth="1"/>
    <col min="10494" max="10496" width="18.6333333333333" style="48" customWidth="1"/>
    <col min="10497" max="10746" width="10" style="48"/>
    <col min="10747" max="10748" width="10" style="48" hidden="1" customWidth="1"/>
    <col min="10749" max="10749" width="28.6333333333333" style="48" customWidth="1"/>
    <col min="10750" max="10752" width="18.6333333333333" style="48" customWidth="1"/>
    <col min="10753" max="11002" width="10" style="48"/>
    <col min="11003" max="11004" width="10" style="48" hidden="1" customWidth="1"/>
    <col min="11005" max="11005" width="28.6333333333333" style="48" customWidth="1"/>
    <col min="11006" max="11008" width="18.6333333333333" style="48" customWidth="1"/>
    <col min="11009" max="11258" width="10" style="48"/>
    <col min="11259" max="11260" width="10" style="48" hidden="1" customWidth="1"/>
    <col min="11261" max="11261" width="28.6333333333333" style="48" customWidth="1"/>
    <col min="11262" max="11264" width="18.6333333333333" style="48" customWidth="1"/>
    <col min="11265" max="11514" width="10" style="48"/>
    <col min="11515" max="11516" width="10" style="48" hidden="1" customWidth="1"/>
    <col min="11517" max="11517" width="28.6333333333333" style="48" customWidth="1"/>
    <col min="11518" max="11520" width="18.6333333333333" style="48" customWidth="1"/>
    <col min="11521" max="11770" width="10" style="48"/>
    <col min="11771" max="11772" width="10" style="48" hidden="1" customWidth="1"/>
    <col min="11773" max="11773" width="28.6333333333333" style="48" customWidth="1"/>
    <col min="11774" max="11776" width="18.6333333333333" style="48" customWidth="1"/>
    <col min="11777" max="12026" width="10" style="48"/>
    <col min="12027" max="12028" width="10" style="48" hidden="1" customWidth="1"/>
    <col min="12029" max="12029" width="28.6333333333333" style="48" customWidth="1"/>
    <col min="12030" max="12032" width="18.6333333333333" style="48" customWidth="1"/>
    <col min="12033" max="12282" width="10" style="48"/>
    <col min="12283" max="12284" width="10" style="48" hidden="1" customWidth="1"/>
    <col min="12285" max="12285" width="28.6333333333333" style="48" customWidth="1"/>
    <col min="12286" max="12288" width="18.6333333333333" style="48" customWidth="1"/>
    <col min="12289" max="12538" width="10" style="48"/>
    <col min="12539" max="12540" width="10" style="48" hidden="1" customWidth="1"/>
    <col min="12541" max="12541" width="28.6333333333333" style="48" customWidth="1"/>
    <col min="12542" max="12544" width="18.6333333333333" style="48" customWidth="1"/>
    <col min="12545" max="12794" width="10" style="48"/>
    <col min="12795" max="12796" width="10" style="48" hidden="1" customWidth="1"/>
    <col min="12797" max="12797" width="28.6333333333333" style="48" customWidth="1"/>
    <col min="12798" max="12800" width="18.6333333333333" style="48" customWidth="1"/>
    <col min="12801" max="13050" width="10" style="48"/>
    <col min="13051" max="13052" width="10" style="48" hidden="1" customWidth="1"/>
    <col min="13053" max="13053" width="28.6333333333333" style="48" customWidth="1"/>
    <col min="13054" max="13056" width="18.6333333333333" style="48" customWidth="1"/>
    <col min="13057" max="13306" width="10" style="48"/>
    <col min="13307" max="13308" width="10" style="48" hidden="1" customWidth="1"/>
    <col min="13309" max="13309" width="28.6333333333333" style="48" customWidth="1"/>
    <col min="13310" max="13312" width="18.6333333333333" style="48" customWidth="1"/>
    <col min="13313" max="13562" width="10" style="48"/>
    <col min="13563" max="13564" width="10" style="48" hidden="1" customWidth="1"/>
    <col min="13565" max="13565" width="28.6333333333333" style="48" customWidth="1"/>
    <col min="13566" max="13568" width="18.6333333333333" style="48" customWidth="1"/>
    <col min="13569" max="13818" width="10" style="48"/>
    <col min="13819" max="13820" width="10" style="48" hidden="1" customWidth="1"/>
    <col min="13821" max="13821" width="28.6333333333333" style="48" customWidth="1"/>
    <col min="13822" max="13824" width="18.6333333333333" style="48" customWidth="1"/>
    <col min="13825" max="14074" width="10" style="48"/>
    <col min="14075" max="14076" width="10" style="48" hidden="1" customWidth="1"/>
    <col min="14077" max="14077" width="28.6333333333333" style="48" customWidth="1"/>
    <col min="14078" max="14080" width="18.6333333333333" style="48" customWidth="1"/>
    <col min="14081" max="14330" width="10" style="48"/>
    <col min="14331" max="14332" width="10" style="48" hidden="1" customWidth="1"/>
    <col min="14333" max="14333" width="28.6333333333333" style="48" customWidth="1"/>
    <col min="14334" max="14336" width="18.6333333333333" style="48" customWidth="1"/>
    <col min="14337" max="14586" width="10" style="48"/>
    <col min="14587" max="14588" width="10" style="48" hidden="1" customWidth="1"/>
    <col min="14589" max="14589" width="28.6333333333333" style="48" customWidth="1"/>
    <col min="14590" max="14592" width="18.6333333333333" style="48" customWidth="1"/>
    <col min="14593" max="14842" width="10" style="48"/>
    <col min="14843" max="14844" width="10" style="48" hidden="1" customWidth="1"/>
    <col min="14845" max="14845" width="28.6333333333333" style="48" customWidth="1"/>
    <col min="14846" max="14848" width="18.6333333333333" style="48" customWidth="1"/>
    <col min="14849" max="15098" width="10" style="48"/>
    <col min="15099" max="15100" width="10" style="48" hidden="1" customWidth="1"/>
    <col min="15101" max="15101" width="28.6333333333333" style="48" customWidth="1"/>
    <col min="15102" max="15104" width="18.6333333333333" style="48" customWidth="1"/>
    <col min="15105" max="15354" width="10" style="48"/>
    <col min="15355" max="15356" width="10" style="48" hidden="1" customWidth="1"/>
    <col min="15357" max="15357" width="28.6333333333333" style="48" customWidth="1"/>
    <col min="15358" max="15360" width="18.6333333333333" style="48" customWidth="1"/>
    <col min="15361" max="15610" width="10" style="48"/>
    <col min="15611" max="15612" width="10" style="48" hidden="1" customWidth="1"/>
    <col min="15613" max="15613" width="28.6333333333333" style="48" customWidth="1"/>
    <col min="15614" max="15616" width="18.6333333333333" style="48" customWidth="1"/>
    <col min="15617" max="15866" width="10" style="48"/>
    <col min="15867" max="15868" width="10" style="48" hidden="1" customWidth="1"/>
    <col min="15869" max="15869" width="28.6333333333333" style="48" customWidth="1"/>
    <col min="15870" max="15872" width="18.6333333333333" style="48" customWidth="1"/>
    <col min="15873" max="16122" width="10" style="48"/>
    <col min="16123" max="16124" width="10" style="48" hidden="1" customWidth="1"/>
    <col min="16125" max="16125" width="28.6333333333333" style="48" customWidth="1"/>
    <col min="16126" max="16128" width="18.6333333333333" style="48" customWidth="1"/>
    <col min="16129" max="16384" width="10" style="48"/>
  </cols>
  <sheetData>
    <row r="1" ht="22.5" hidden="1" spans="1:3">
      <c r="A1" s="49">
        <v>0</v>
      </c>
      <c r="B1" s="49" t="s">
        <v>147</v>
      </c>
      <c r="C1" s="49" t="s">
        <v>1</v>
      </c>
    </row>
    <row r="2" ht="22.5" hidden="1" spans="1:6">
      <c r="A2" s="49">
        <v>0</v>
      </c>
      <c r="B2" s="49" t="s">
        <v>3</v>
      </c>
      <c r="C2" s="49" t="s">
        <v>148</v>
      </c>
      <c r="D2" s="49" t="s">
        <v>5</v>
      </c>
      <c r="E2" s="49"/>
      <c r="F2" s="49"/>
    </row>
    <row r="3" hidden="1" spans="1:6">
      <c r="A3" s="49">
        <v>0</v>
      </c>
      <c r="B3" s="49" t="s">
        <v>149</v>
      </c>
      <c r="C3" s="49" t="s">
        <v>150</v>
      </c>
      <c r="D3" s="49" t="s">
        <v>151</v>
      </c>
      <c r="E3" s="49"/>
      <c r="F3" s="49"/>
    </row>
    <row r="4" ht="24.95" customHeight="1" spans="1:3">
      <c r="A4" s="49">
        <v>0</v>
      </c>
      <c r="C4" s="50" t="s">
        <v>152</v>
      </c>
    </row>
    <row r="5" ht="36.95" customHeight="1" spans="1:6">
      <c r="A5" s="49">
        <v>0</v>
      </c>
      <c r="C5" s="51" t="s">
        <v>153</v>
      </c>
      <c r="D5" s="51"/>
      <c r="E5" s="51"/>
      <c r="F5" s="51"/>
    </row>
    <row r="6" ht="24.95" customHeight="1" spans="1:6">
      <c r="A6" s="49">
        <v>0</v>
      </c>
      <c r="F6" s="52" t="s">
        <v>14</v>
      </c>
    </row>
    <row r="7" ht="24.95" customHeight="1" spans="1:6">
      <c r="A7" s="49">
        <v>0</v>
      </c>
      <c r="C7" s="53" t="s">
        <v>154</v>
      </c>
      <c r="D7" s="53" t="s">
        <v>155</v>
      </c>
      <c r="E7" s="53" t="s">
        <v>24</v>
      </c>
      <c r="F7" s="53" t="s">
        <v>156</v>
      </c>
    </row>
    <row r="8" ht="24.95" customHeight="1" spans="1:6">
      <c r="A8" s="49" t="s">
        <v>22</v>
      </c>
      <c r="B8" s="49" t="s">
        <v>157</v>
      </c>
      <c r="C8" s="54" t="s">
        <v>158</v>
      </c>
      <c r="D8" s="55">
        <f>D9+D11</f>
        <v>2114.91</v>
      </c>
      <c r="E8" s="55">
        <f>E9+E11</f>
        <v>210.03</v>
      </c>
      <c r="F8" s="55">
        <f>F9+F11</f>
        <v>1904.88</v>
      </c>
    </row>
    <row r="9" ht="24.95" customHeight="1" spans="1:6">
      <c r="A9" s="49" t="s">
        <v>22</v>
      </c>
      <c r="B9" s="49" t="s">
        <v>159</v>
      </c>
      <c r="C9" s="54" t="s">
        <v>160</v>
      </c>
      <c r="D9" s="55">
        <f t="shared" ref="D9:D18" si="0">E9+F9</f>
        <v>388.96</v>
      </c>
      <c r="E9" s="55">
        <v>9.57</v>
      </c>
      <c r="F9" s="55">
        <v>379.39</v>
      </c>
    </row>
    <row r="10" ht="24.95" customHeight="1" spans="1:6">
      <c r="A10" s="49" t="s">
        <v>22</v>
      </c>
      <c r="B10" s="49" t="s">
        <v>161</v>
      </c>
      <c r="C10" s="54" t="s">
        <v>162</v>
      </c>
      <c r="D10" s="55">
        <f t="shared" si="0"/>
        <v>89.96</v>
      </c>
      <c r="E10" s="55"/>
      <c r="F10" s="55">
        <v>89.96</v>
      </c>
    </row>
    <row r="11" ht="24.95" customHeight="1" spans="1:6">
      <c r="A11" s="49" t="s">
        <v>22</v>
      </c>
      <c r="B11" s="49" t="s">
        <v>163</v>
      </c>
      <c r="C11" s="54" t="s">
        <v>164</v>
      </c>
      <c r="D11" s="55">
        <f t="shared" si="0"/>
        <v>1725.95</v>
      </c>
      <c r="E11" s="55">
        <v>200.46</v>
      </c>
      <c r="F11" s="55">
        <v>1525.49</v>
      </c>
    </row>
    <row r="12" ht="24.95" customHeight="1" spans="1:6">
      <c r="A12" s="49" t="s">
        <v>22</v>
      </c>
      <c r="B12" s="49" t="s">
        <v>165</v>
      </c>
      <c r="C12" s="54" t="s">
        <v>162</v>
      </c>
      <c r="D12" s="55">
        <f t="shared" si="0"/>
        <v>261.77</v>
      </c>
      <c r="E12" s="55"/>
      <c r="F12" s="55">
        <v>261.77</v>
      </c>
    </row>
    <row r="13" ht="24.95" customHeight="1" spans="1:6">
      <c r="A13" s="49" t="s">
        <v>22</v>
      </c>
      <c r="B13" s="49" t="s">
        <v>166</v>
      </c>
      <c r="C13" s="54" t="s">
        <v>167</v>
      </c>
      <c r="D13" s="55">
        <f t="shared" si="0"/>
        <v>165.22</v>
      </c>
      <c r="E13" s="56">
        <v>47.7</v>
      </c>
      <c r="F13" s="56">
        <v>117.52</v>
      </c>
    </row>
    <row r="14" ht="24.95" customHeight="1" spans="1:6">
      <c r="A14" s="49" t="s">
        <v>22</v>
      </c>
      <c r="B14" s="49" t="s">
        <v>168</v>
      </c>
      <c r="C14" s="54" t="s">
        <v>160</v>
      </c>
      <c r="D14" s="55">
        <f t="shared" si="0"/>
        <v>120.75</v>
      </c>
      <c r="E14" s="55">
        <v>47.7</v>
      </c>
      <c r="F14" s="55">
        <v>73.05</v>
      </c>
    </row>
    <row r="15" ht="24.95" customHeight="1" spans="1:6">
      <c r="A15" s="49" t="s">
        <v>22</v>
      </c>
      <c r="B15" s="49" t="s">
        <v>169</v>
      </c>
      <c r="C15" s="54" t="s">
        <v>164</v>
      </c>
      <c r="D15" s="55">
        <f t="shared" si="0"/>
        <v>44.47</v>
      </c>
      <c r="E15" s="55"/>
      <c r="F15" s="55">
        <v>44.47</v>
      </c>
    </row>
    <row r="16" ht="24.95" customHeight="1" spans="1:6">
      <c r="A16" s="49" t="s">
        <v>22</v>
      </c>
      <c r="B16" s="49" t="s">
        <v>170</v>
      </c>
      <c r="C16" s="54" t="s">
        <v>171</v>
      </c>
      <c r="D16" s="55">
        <f t="shared" si="0"/>
        <v>345.21</v>
      </c>
      <c r="E16" s="55">
        <v>45.08</v>
      </c>
      <c r="F16" s="55">
        <v>300.13</v>
      </c>
    </row>
    <row r="17" ht="24.95" customHeight="1" spans="1:6">
      <c r="A17" s="49" t="s">
        <v>22</v>
      </c>
      <c r="B17" s="49" t="s">
        <v>172</v>
      </c>
      <c r="C17" s="54" t="s">
        <v>160</v>
      </c>
      <c r="D17" s="55">
        <f t="shared" si="0"/>
        <v>137.04</v>
      </c>
      <c r="E17" s="55">
        <v>36.34</v>
      </c>
      <c r="F17" s="55">
        <v>100.7</v>
      </c>
    </row>
    <row r="18" ht="24.95" customHeight="1" spans="1:6">
      <c r="A18" s="49" t="s">
        <v>22</v>
      </c>
      <c r="B18" s="49" t="s">
        <v>173</v>
      </c>
      <c r="C18" s="54" t="s">
        <v>164</v>
      </c>
      <c r="D18" s="55">
        <f t="shared" si="0"/>
        <v>208.17</v>
      </c>
      <c r="E18" s="55">
        <v>8.75</v>
      </c>
      <c r="F18" s="55">
        <v>199.42</v>
      </c>
    </row>
    <row r="19" ht="24.95" customHeight="1" spans="1:6">
      <c r="A19" s="49" t="s">
        <v>22</v>
      </c>
      <c r="B19" s="49" t="s">
        <v>174</v>
      </c>
      <c r="C19" s="54" t="s">
        <v>175</v>
      </c>
      <c r="D19" s="55">
        <f t="shared" ref="D19:D28" si="1">E19+F19</f>
        <v>343.09</v>
      </c>
      <c r="E19" s="55">
        <f>E20+E23</f>
        <v>69.31</v>
      </c>
      <c r="F19" s="55">
        <f>F20+F23</f>
        <v>273.78</v>
      </c>
    </row>
    <row r="20" ht="24.95" customHeight="1" spans="1:6">
      <c r="A20" s="49" t="s">
        <v>22</v>
      </c>
      <c r="B20" s="49" t="s">
        <v>176</v>
      </c>
      <c r="C20" s="54" t="s">
        <v>160</v>
      </c>
      <c r="D20" s="55">
        <v>266.72</v>
      </c>
      <c r="E20" s="55">
        <v>69.31</v>
      </c>
      <c r="F20" s="55">
        <v>197.41</v>
      </c>
    </row>
    <row r="21" s="48" customFormat="1" ht="24.95" customHeight="1" spans="1:6">
      <c r="A21" s="49" t="s">
        <v>22</v>
      </c>
      <c r="B21" s="49" t="s">
        <v>177</v>
      </c>
      <c r="C21" s="54" t="s">
        <v>178</v>
      </c>
      <c r="D21" s="55">
        <f t="shared" si="1"/>
        <v>149.93</v>
      </c>
      <c r="E21" s="55"/>
      <c r="F21" s="55">
        <v>149.93</v>
      </c>
    </row>
    <row r="22" ht="24.95" customHeight="1" spans="1:6">
      <c r="A22" s="49" t="s">
        <v>22</v>
      </c>
      <c r="B22" s="49" t="s">
        <v>179</v>
      </c>
      <c r="C22" s="54" t="s">
        <v>180</v>
      </c>
      <c r="D22" s="55">
        <f t="shared" si="1"/>
        <v>116.79</v>
      </c>
      <c r="E22" s="55">
        <f>E20-E21</f>
        <v>69.31</v>
      </c>
      <c r="F22" s="55">
        <f>F20-F21</f>
        <v>47.48</v>
      </c>
    </row>
    <row r="23" ht="24.95" customHeight="1" spans="1:6">
      <c r="A23" s="49" t="s">
        <v>22</v>
      </c>
      <c r="B23" s="49" t="s">
        <v>181</v>
      </c>
      <c r="C23" s="54" t="s">
        <v>164</v>
      </c>
      <c r="D23" s="55">
        <v>76.37</v>
      </c>
      <c r="E23" s="55"/>
      <c r="F23" s="55">
        <v>76.37</v>
      </c>
    </row>
    <row r="24" ht="24.95" customHeight="1" spans="1:6">
      <c r="A24" s="49" t="s">
        <v>22</v>
      </c>
      <c r="B24" s="49" t="s">
        <v>182</v>
      </c>
      <c r="C24" s="54" t="s">
        <v>178</v>
      </c>
      <c r="D24" s="55">
        <f t="shared" si="1"/>
        <v>62.97</v>
      </c>
      <c r="E24" s="55"/>
      <c r="F24" s="55">
        <v>62.97</v>
      </c>
    </row>
    <row r="25" ht="24.95" customHeight="1" spans="1:6">
      <c r="A25" s="49" t="s">
        <v>22</v>
      </c>
      <c r="B25" s="49" t="s">
        <v>183</v>
      </c>
      <c r="C25" s="54" t="s">
        <v>180</v>
      </c>
      <c r="D25" s="55">
        <f t="shared" si="1"/>
        <v>13.4</v>
      </c>
      <c r="E25" s="55"/>
      <c r="F25" s="55">
        <f>F23-F24</f>
        <v>13.4</v>
      </c>
    </row>
    <row r="26" ht="24.95" customHeight="1" spans="1:6">
      <c r="A26" s="49" t="s">
        <v>22</v>
      </c>
      <c r="B26" s="49" t="s">
        <v>184</v>
      </c>
      <c r="C26" s="54" t="s">
        <v>185</v>
      </c>
      <c r="D26" s="55">
        <f t="shared" si="1"/>
        <v>375.03</v>
      </c>
      <c r="E26" s="55">
        <f>E27+E28</f>
        <v>48.39</v>
      </c>
      <c r="F26" s="55">
        <f>F27+F28</f>
        <v>326.64</v>
      </c>
    </row>
    <row r="27" ht="24.95" customHeight="1" spans="1:6">
      <c r="A27" s="49" t="s">
        <v>22</v>
      </c>
      <c r="B27" s="49" t="s">
        <v>186</v>
      </c>
      <c r="C27" s="54" t="s">
        <v>160</v>
      </c>
      <c r="D27" s="55">
        <f t="shared" si="1"/>
        <v>138.56</v>
      </c>
      <c r="E27" s="55">
        <v>34.92</v>
      </c>
      <c r="F27" s="55">
        <v>103.64</v>
      </c>
    </row>
    <row r="28" ht="24.95" customHeight="1" spans="1:6">
      <c r="A28" s="49" t="s">
        <v>22</v>
      </c>
      <c r="B28" s="49" t="s">
        <v>187</v>
      </c>
      <c r="C28" s="54" t="s">
        <v>164</v>
      </c>
      <c r="D28" s="55">
        <f t="shared" si="1"/>
        <v>236.47</v>
      </c>
      <c r="E28" s="55">
        <v>13.47</v>
      </c>
      <c r="F28" s="55">
        <v>223</v>
      </c>
    </row>
  </sheetData>
  <mergeCells count="1">
    <mergeCell ref="C5:F5"/>
  </mergeCells>
  <printOptions horizontalCentered="1"/>
  <pageMargins left="0.51" right="0.51" top="0.79" bottom="0.79" header="0" footer="0"/>
  <pageSetup paperSize="9" fitToHeight="0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16"/>
  <sheetViews>
    <sheetView zoomScale="110" zoomScaleNormal="110" workbookViewId="0">
      <pane xSplit="4" ySplit="4" topLeftCell="E5" activePane="bottomRight" state="frozen"/>
      <selection/>
      <selection pane="topRight"/>
      <selection pane="bottomLeft"/>
      <selection pane="bottomRight" activeCell="D19" sqref="D19"/>
    </sheetView>
  </sheetViews>
  <sheetFormatPr defaultColWidth="10" defaultRowHeight="13.5"/>
  <cols>
    <col min="1" max="1" width="6.25" style="32" customWidth="1"/>
    <col min="2" max="2" width="8.38333333333333" style="32" customWidth="1"/>
    <col min="3" max="3" width="17.3833333333333" style="32" customWidth="1"/>
    <col min="4" max="4" width="33.8833333333333" style="32" customWidth="1"/>
    <col min="5" max="5" width="13" style="32" customWidth="1"/>
    <col min="6" max="7" width="11.6333333333333" style="32" customWidth="1"/>
    <col min="8" max="8" width="12.5" style="33" customWidth="1"/>
    <col min="9" max="9" width="5.5" style="33" customWidth="1"/>
    <col min="10" max="10" width="6" style="33" customWidth="1"/>
    <col min="11" max="11" width="10.8833333333333" style="33" customWidth="1"/>
    <col min="12" max="16384" width="10" style="32"/>
  </cols>
  <sheetData>
    <row r="1" ht="24.95" customHeight="1" spans="1:11">
      <c r="A1" s="34" t="s">
        <v>188</v>
      </c>
      <c r="H1" s="35"/>
      <c r="I1" s="35"/>
      <c r="J1" s="35"/>
      <c r="K1" s="35"/>
    </row>
    <row r="2" ht="35.1" customHeight="1" spans="1:11">
      <c r="A2" s="36" t="s">
        <v>189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95" customHeight="1" spans="1:11">
      <c r="A3" s="37"/>
      <c r="B3" s="37"/>
      <c r="C3" s="37"/>
      <c r="D3" s="38"/>
      <c r="E3" s="38"/>
      <c r="F3" s="38"/>
      <c r="G3" s="38"/>
      <c r="H3" s="37"/>
      <c r="I3" s="37"/>
      <c r="J3" s="46" t="s">
        <v>14</v>
      </c>
      <c r="K3" s="46"/>
    </row>
    <row r="4" ht="36.95" customHeight="1" spans="1:11">
      <c r="A4" s="39" t="s">
        <v>71</v>
      </c>
      <c r="B4" s="40" t="s">
        <v>72</v>
      </c>
      <c r="C4" s="41" t="s">
        <v>73</v>
      </c>
      <c r="D4" s="40" t="s">
        <v>74</v>
      </c>
      <c r="E4" s="40" t="s">
        <v>190</v>
      </c>
      <c r="F4" s="40" t="s">
        <v>52</v>
      </c>
      <c r="G4" s="40" t="s">
        <v>77</v>
      </c>
      <c r="H4" s="40" t="s">
        <v>191</v>
      </c>
      <c r="I4" s="40" t="s">
        <v>192</v>
      </c>
      <c r="J4" s="40" t="s">
        <v>193</v>
      </c>
      <c r="K4" s="40" t="s">
        <v>194</v>
      </c>
    </row>
    <row r="5" ht="36.95" customHeight="1" spans="1:11">
      <c r="A5" s="39"/>
      <c r="B5" s="42" t="s">
        <v>24</v>
      </c>
      <c r="C5" s="41"/>
      <c r="D5" s="40"/>
      <c r="E5" s="40"/>
      <c r="F5" s="43" t="s">
        <v>48</v>
      </c>
      <c r="G5" s="40">
        <v>17</v>
      </c>
      <c r="H5" s="40"/>
      <c r="I5" s="40"/>
      <c r="J5" s="40"/>
      <c r="K5" s="40"/>
    </row>
    <row r="6" ht="30" customHeight="1" spans="1:11">
      <c r="A6" s="43"/>
      <c r="B6" s="44" t="s">
        <v>195</v>
      </c>
      <c r="C6" s="43"/>
      <c r="D6" s="43"/>
      <c r="E6" s="43"/>
      <c r="F6" s="43" t="s">
        <v>48</v>
      </c>
      <c r="G6" s="43">
        <v>162</v>
      </c>
      <c r="H6" s="43"/>
      <c r="I6" s="43"/>
      <c r="J6" s="43"/>
      <c r="K6" s="47"/>
    </row>
    <row r="7" ht="30" customHeight="1" spans="1:11">
      <c r="A7" s="43"/>
      <c r="B7" s="45"/>
      <c r="C7" s="43"/>
      <c r="D7" s="43"/>
      <c r="E7" s="43"/>
      <c r="F7" s="43" t="s">
        <v>49</v>
      </c>
      <c r="G7" s="43">
        <v>632</v>
      </c>
      <c r="H7" s="43"/>
      <c r="I7" s="43"/>
      <c r="J7" s="43"/>
      <c r="K7" s="47"/>
    </row>
    <row r="8" ht="30" customHeight="1" spans="1:11">
      <c r="A8" s="43"/>
      <c r="B8" s="43"/>
      <c r="C8" s="43"/>
      <c r="D8" s="43"/>
      <c r="E8" s="43"/>
      <c r="F8" s="43"/>
      <c r="G8" s="43"/>
      <c r="H8" s="43"/>
      <c r="I8" s="43"/>
      <c r="J8" s="43"/>
      <c r="K8" s="47"/>
    </row>
    <row r="9" ht="30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7"/>
    </row>
    <row r="10" ht="20.1" customHeight="1" spans="1:11">
      <c r="A10" s="38" t="s">
        <v>146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ht="20.1" customHeight="1" spans="1:1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ht="20.1" customHeight="1" spans="1:1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ht="20.1" customHeight="1" spans="8:11">
      <c r="H13" s="32"/>
      <c r="I13" s="32"/>
      <c r="J13" s="32"/>
      <c r="K13" s="32"/>
    </row>
    <row r="14" ht="30" customHeight="1" spans="8:11">
      <c r="H14" s="32"/>
      <c r="I14" s="32"/>
      <c r="J14" s="32"/>
      <c r="K14" s="32"/>
    </row>
    <row r="15" spans="8:11">
      <c r="H15" s="32"/>
      <c r="I15" s="32"/>
      <c r="J15" s="32"/>
      <c r="K15" s="32"/>
    </row>
    <row r="16" spans="8:11">
      <c r="H16" s="32"/>
      <c r="I16" s="32"/>
      <c r="J16" s="32"/>
      <c r="K16" s="32"/>
    </row>
  </sheetData>
  <mergeCells count="5">
    <mergeCell ref="A2:K2"/>
    <mergeCell ref="D3:E3"/>
    <mergeCell ref="J3:K3"/>
    <mergeCell ref="B6:B7"/>
    <mergeCell ref="A10:K12"/>
  </mergeCells>
  <dataValidations count="1">
    <dataValidation type="list" allowBlank="1" showInputMessage="1" showErrorMessage="1" sqref="E7:E9">
      <formula1>#REF!</formula1>
    </dataValidation>
  </dataValidations>
  <printOptions horizontalCentered="1"/>
  <pageMargins left="0.511805555555556" right="0.511805555555556" top="0.786805555555556" bottom="0.786805555555556" header="0" footer="0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E13"/>
  <sheetViews>
    <sheetView workbookViewId="0">
      <selection activeCell="C38" sqref="C38"/>
    </sheetView>
  </sheetViews>
  <sheetFormatPr defaultColWidth="9" defaultRowHeight="13.5" outlineLevelCol="4"/>
  <cols>
    <col min="1" max="1" width="23.5" style="1" customWidth="1"/>
    <col min="2" max="5" width="26.3833333333333" style="1" customWidth="1"/>
    <col min="6" max="6" width="12.6333333333333" style="1"/>
    <col min="7" max="16384" width="9" style="1"/>
  </cols>
  <sheetData>
    <row r="1" ht="24.95" customHeight="1" spans="1:1">
      <c r="A1" s="23" t="s">
        <v>196</v>
      </c>
    </row>
    <row r="2" ht="35.1" customHeight="1" spans="1:5">
      <c r="A2" s="24" t="s">
        <v>197</v>
      </c>
      <c r="B2" s="24"/>
      <c r="C2" s="24"/>
      <c r="D2" s="24"/>
      <c r="E2" s="24"/>
    </row>
    <row r="3" ht="24.95" customHeight="1" spans="1:5">
      <c r="A3" s="25"/>
      <c r="B3" s="26"/>
      <c r="C3" s="26"/>
      <c r="D3" s="26"/>
      <c r="E3" s="27" t="s">
        <v>14</v>
      </c>
    </row>
    <row r="4" ht="35.1" customHeight="1" spans="1:5">
      <c r="A4" s="28" t="s">
        <v>198</v>
      </c>
      <c r="B4" s="28" t="s">
        <v>199</v>
      </c>
      <c r="C4" s="28" t="s">
        <v>200</v>
      </c>
      <c r="D4" s="28" t="s">
        <v>201</v>
      </c>
      <c r="E4" s="28" t="s">
        <v>202</v>
      </c>
    </row>
    <row r="5" ht="35.1" customHeight="1" spans="1:5">
      <c r="A5" s="29" t="s">
        <v>24</v>
      </c>
      <c r="B5" s="30">
        <v>200.46</v>
      </c>
      <c r="C5" s="30">
        <v>110.01</v>
      </c>
      <c r="D5" s="30">
        <v>8.7477083607</v>
      </c>
      <c r="E5" s="31">
        <v>5.44</v>
      </c>
    </row>
    <row r="13" spans="3:3">
      <c r="C13" s="7"/>
    </row>
  </sheetData>
  <mergeCells count="1">
    <mergeCell ref="A2:E2"/>
  </mergeCells>
  <printOptions horizontalCentered="1"/>
  <pageMargins left="0.511805555555556" right="0.511805555555556" top="0.786805555555556" bottom="0.78680555555555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33"/>
  <sheetViews>
    <sheetView showZeros="0" tabSelected="1" zoomScale="110" zoomScaleNormal="110" topLeftCell="A13" workbookViewId="0">
      <selection activeCell="G8" sqref="G8"/>
    </sheetView>
  </sheetViews>
  <sheetFormatPr defaultColWidth="9" defaultRowHeight="13.5"/>
  <cols>
    <col min="1" max="1" width="8" style="1" customWidth="1"/>
    <col min="2" max="2" width="18.1333333333333" style="1" customWidth="1"/>
    <col min="3" max="3" width="18.6333333333333" style="1" customWidth="1"/>
    <col min="4" max="4" width="32.1333333333333" style="1" customWidth="1"/>
    <col min="5" max="5" width="10.75" style="1" customWidth="1"/>
    <col min="6" max="6" width="12.5" style="1" customWidth="1"/>
    <col min="7" max="7" width="13.3833333333333" style="1" customWidth="1"/>
    <col min="8" max="8" width="7.26666666666667" style="1" customWidth="1"/>
    <col min="9" max="9" width="9.2" style="1" customWidth="1"/>
    <col min="10" max="10" width="12.5" style="1" customWidth="1"/>
    <col min="11" max="11" width="9" style="1" hidden="1" customWidth="1"/>
    <col min="12" max="16384" width="9" style="1"/>
  </cols>
  <sheetData>
    <row r="1" ht="20.1" customHeight="1" spans="1:10">
      <c r="A1" s="2" t="s">
        <v>203</v>
      </c>
      <c r="B1" s="3"/>
      <c r="C1" s="4"/>
      <c r="D1" s="4"/>
      <c r="E1" s="4"/>
      <c r="F1" s="4"/>
      <c r="G1" s="4"/>
      <c r="H1" s="4"/>
      <c r="I1" s="4"/>
      <c r="J1" s="4"/>
    </row>
    <row r="2" ht="26.25" customHeight="1" spans="1:10">
      <c r="A2" s="5" t="s">
        <v>204</v>
      </c>
      <c r="B2" s="5"/>
      <c r="C2" s="5"/>
      <c r="D2" s="5"/>
      <c r="E2" s="5"/>
      <c r="F2" s="5"/>
      <c r="G2" s="5"/>
      <c r="H2" s="5"/>
      <c r="I2" s="5"/>
      <c r="J2" s="5"/>
    </row>
    <row r="3" ht="20.1" customHeight="1" spans="1:10">
      <c r="A3" s="6"/>
      <c r="B3" s="7"/>
      <c r="J3" s="17" t="s">
        <v>14</v>
      </c>
    </row>
    <row r="4" ht="33.95" customHeight="1" spans="1:10">
      <c r="A4" s="8" t="s">
        <v>71</v>
      </c>
      <c r="B4" s="8" t="s">
        <v>205</v>
      </c>
      <c r="C4" s="8" t="s">
        <v>73</v>
      </c>
      <c r="D4" s="8" t="s">
        <v>74</v>
      </c>
      <c r="E4" s="8" t="s">
        <v>77</v>
      </c>
      <c r="F4" s="9" t="s">
        <v>52</v>
      </c>
      <c r="G4" s="8" t="s">
        <v>191</v>
      </c>
      <c r="H4" s="10" t="s">
        <v>192</v>
      </c>
      <c r="I4" s="18" t="s">
        <v>193</v>
      </c>
      <c r="J4" s="10" t="s">
        <v>206</v>
      </c>
    </row>
    <row r="5" ht="27.95" customHeight="1" spans="1:10">
      <c r="A5" s="9" t="s">
        <v>19</v>
      </c>
      <c r="B5" s="9"/>
      <c r="C5" s="11"/>
      <c r="D5" s="11"/>
      <c r="E5" s="12">
        <f>SUM(E6:E30)</f>
        <v>200.46</v>
      </c>
      <c r="F5" s="13"/>
      <c r="G5" s="13"/>
      <c r="H5" s="13"/>
      <c r="I5" s="13"/>
      <c r="J5" s="19">
        <f>SUM(J6:J30)</f>
        <v>326.24294</v>
      </c>
    </row>
    <row r="6" s="1" customFormat="1" ht="36.95" customHeight="1" spans="1:11">
      <c r="A6" s="14">
        <v>1</v>
      </c>
      <c r="B6" s="14" t="s">
        <v>207</v>
      </c>
      <c r="C6" s="14" t="s">
        <v>96</v>
      </c>
      <c r="D6" s="14" t="s">
        <v>97</v>
      </c>
      <c r="E6" s="15">
        <v>0.15</v>
      </c>
      <c r="F6" s="14" t="s">
        <v>49</v>
      </c>
      <c r="G6" s="14" t="s">
        <v>208</v>
      </c>
      <c r="H6" s="14">
        <v>10</v>
      </c>
      <c r="I6" s="20">
        <v>1.78</v>
      </c>
      <c r="J6" s="20">
        <f>(E6*I6*H6/100)+E6</f>
        <v>0.1767</v>
      </c>
      <c r="K6" s="1" t="s">
        <v>209</v>
      </c>
    </row>
    <row r="7" s="1" customFormat="1" ht="36.95" customHeight="1" spans="1:11">
      <c r="A7" s="14">
        <v>2</v>
      </c>
      <c r="B7" s="14" t="s">
        <v>210</v>
      </c>
      <c r="C7" s="14" t="s">
        <v>139</v>
      </c>
      <c r="D7" s="14" t="s">
        <v>140</v>
      </c>
      <c r="E7" s="15">
        <v>1.3</v>
      </c>
      <c r="F7" s="14" t="s">
        <v>49</v>
      </c>
      <c r="G7" s="14" t="s">
        <v>208</v>
      </c>
      <c r="H7" s="14">
        <v>20</v>
      </c>
      <c r="I7" s="20">
        <v>2.03</v>
      </c>
      <c r="J7" s="20">
        <f>(E7*I7*H7/100)+E7</f>
        <v>1.8278</v>
      </c>
      <c r="K7" s="1" t="s">
        <v>211</v>
      </c>
    </row>
    <row r="8" s="1" customFormat="1" ht="36.95" customHeight="1" spans="1:11">
      <c r="A8" s="14">
        <v>3</v>
      </c>
      <c r="B8" s="14" t="s">
        <v>210</v>
      </c>
      <c r="C8" s="14" t="s">
        <v>139</v>
      </c>
      <c r="D8" s="14" t="s">
        <v>143</v>
      </c>
      <c r="E8" s="15">
        <v>4</v>
      </c>
      <c r="F8" s="14" t="s">
        <v>49</v>
      </c>
      <c r="G8" s="14" t="s">
        <v>208</v>
      </c>
      <c r="H8" s="14">
        <v>20</v>
      </c>
      <c r="I8" s="20">
        <v>2.03</v>
      </c>
      <c r="J8" s="20">
        <f t="shared" ref="J8:J30" si="0">(E8*I8*H8/100)+E8</f>
        <v>5.624</v>
      </c>
      <c r="K8" s="1" t="s">
        <v>212</v>
      </c>
    </row>
    <row r="9" s="1" customFormat="1" ht="36.95" customHeight="1" spans="1:11">
      <c r="A9" s="14">
        <v>4</v>
      </c>
      <c r="B9" s="14" t="s">
        <v>210</v>
      </c>
      <c r="C9" s="14" t="s">
        <v>139</v>
      </c>
      <c r="D9" s="14" t="s">
        <v>142</v>
      </c>
      <c r="E9" s="15">
        <v>1.3</v>
      </c>
      <c r="F9" s="14" t="s">
        <v>49</v>
      </c>
      <c r="G9" s="14" t="s">
        <v>208</v>
      </c>
      <c r="H9" s="14">
        <v>20</v>
      </c>
      <c r="I9" s="20">
        <v>2.03</v>
      </c>
      <c r="J9" s="20">
        <f t="shared" si="0"/>
        <v>1.8278</v>
      </c>
      <c r="K9" s="1" t="s">
        <v>209</v>
      </c>
    </row>
    <row r="10" s="1" customFormat="1" ht="36.95" customHeight="1" spans="1:11">
      <c r="A10" s="14">
        <v>5</v>
      </c>
      <c r="B10" s="14" t="s">
        <v>207</v>
      </c>
      <c r="C10" s="14" t="s">
        <v>110</v>
      </c>
      <c r="D10" s="14" t="s">
        <v>111</v>
      </c>
      <c r="E10" s="15">
        <v>0.2</v>
      </c>
      <c r="F10" s="14" t="s">
        <v>49</v>
      </c>
      <c r="G10" s="14" t="s">
        <v>208</v>
      </c>
      <c r="H10" s="14">
        <v>10</v>
      </c>
      <c r="I10" s="20">
        <v>1.78</v>
      </c>
      <c r="J10" s="20">
        <f t="shared" si="0"/>
        <v>0.2356</v>
      </c>
      <c r="K10" s="1" t="s">
        <v>213</v>
      </c>
    </row>
    <row r="11" s="1" customFormat="1" ht="36.95" customHeight="1" spans="1:11">
      <c r="A11" s="14">
        <v>6</v>
      </c>
      <c r="B11" s="14" t="s">
        <v>214</v>
      </c>
      <c r="C11" s="14" t="s">
        <v>115</v>
      </c>
      <c r="D11" s="14" t="s">
        <v>118</v>
      </c>
      <c r="E11" s="15">
        <v>1.1</v>
      </c>
      <c r="F11" s="14" t="s">
        <v>49</v>
      </c>
      <c r="G11" s="14" t="s">
        <v>208</v>
      </c>
      <c r="H11" s="14">
        <v>30</v>
      </c>
      <c r="I11" s="20">
        <v>2.33</v>
      </c>
      <c r="J11" s="20">
        <f t="shared" si="0"/>
        <v>1.8689</v>
      </c>
      <c r="K11" s="1" t="s">
        <v>215</v>
      </c>
    </row>
    <row r="12" s="1" customFormat="1" ht="36.95" customHeight="1" spans="1:11">
      <c r="A12" s="14">
        <v>7</v>
      </c>
      <c r="B12" s="14" t="s">
        <v>214</v>
      </c>
      <c r="C12" s="14" t="s">
        <v>115</v>
      </c>
      <c r="D12" s="14" t="s">
        <v>122</v>
      </c>
      <c r="E12" s="15">
        <v>4.8</v>
      </c>
      <c r="F12" s="14" t="s">
        <v>49</v>
      </c>
      <c r="G12" s="14" t="s">
        <v>208</v>
      </c>
      <c r="H12" s="14">
        <v>30</v>
      </c>
      <c r="I12" s="20">
        <v>2.33</v>
      </c>
      <c r="J12" s="20">
        <f t="shared" si="0"/>
        <v>8.1552</v>
      </c>
      <c r="K12" s="1" t="s">
        <v>215</v>
      </c>
    </row>
    <row r="13" s="1" customFormat="1" ht="36.95" customHeight="1" spans="1:11">
      <c r="A13" s="14">
        <v>8</v>
      </c>
      <c r="B13" s="14" t="s">
        <v>214</v>
      </c>
      <c r="C13" s="14" t="s">
        <v>115</v>
      </c>
      <c r="D13" s="14" t="s">
        <v>120</v>
      </c>
      <c r="E13" s="15">
        <v>2.3</v>
      </c>
      <c r="F13" s="14" t="s">
        <v>49</v>
      </c>
      <c r="G13" s="14" t="s">
        <v>208</v>
      </c>
      <c r="H13" s="14">
        <v>30</v>
      </c>
      <c r="I13" s="20">
        <v>2.33</v>
      </c>
      <c r="J13" s="20">
        <f t="shared" si="0"/>
        <v>3.9077</v>
      </c>
      <c r="K13" s="1" t="s">
        <v>209</v>
      </c>
    </row>
    <row r="14" s="1" customFormat="1" ht="36.95" customHeight="1" spans="1:11">
      <c r="A14" s="14">
        <v>9</v>
      </c>
      <c r="B14" s="14" t="s">
        <v>216</v>
      </c>
      <c r="C14" s="14" t="s">
        <v>124</v>
      </c>
      <c r="D14" s="14" t="s">
        <v>125</v>
      </c>
      <c r="E14" s="15">
        <v>0.25</v>
      </c>
      <c r="F14" s="14" t="s">
        <v>49</v>
      </c>
      <c r="G14" s="14" t="s">
        <v>208</v>
      </c>
      <c r="H14" s="14">
        <v>10</v>
      </c>
      <c r="I14" s="20">
        <v>2.04</v>
      </c>
      <c r="J14" s="20">
        <f t="shared" si="0"/>
        <v>0.301</v>
      </c>
      <c r="K14" s="1" t="s">
        <v>217</v>
      </c>
    </row>
    <row r="15" s="1" customFormat="1" ht="36.95" customHeight="1" spans="1:11">
      <c r="A15" s="14">
        <v>10</v>
      </c>
      <c r="B15" s="14" t="s">
        <v>214</v>
      </c>
      <c r="C15" s="14" t="s">
        <v>115</v>
      </c>
      <c r="D15" s="14" t="s">
        <v>119</v>
      </c>
      <c r="E15" s="15">
        <v>20</v>
      </c>
      <c r="F15" s="14" t="s">
        <v>49</v>
      </c>
      <c r="G15" s="14" t="s">
        <v>208</v>
      </c>
      <c r="H15" s="14">
        <v>30</v>
      </c>
      <c r="I15" s="20">
        <v>2.4</v>
      </c>
      <c r="J15" s="20">
        <f t="shared" si="0"/>
        <v>34.4</v>
      </c>
      <c r="K15" s="1" t="s">
        <v>217</v>
      </c>
    </row>
    <row r="16" s="1" customFormat="1" ht="36.95" customHeight="1" spans="1:11">
      <c r="A16" s="14">
        <v>11</v>
      </c>
      <c r="B16" s="14" t="s">
        <v>207</v>
      </c>
      <c r="C16" s="14" t="s">
        <v>218</v>
      </c>
      <c r="D16" s="14" t="s">
        <v>103</v>
      </c>
      <c r="E16" s="15">
        <v>0.15</v>
      </c>
      <c r="F16" s="14" t="s">
        <v>49</v>
      </c>
      <c r="G16" s="14" t="s">
        <v>208</v>
      </c>
      <c r="H16" s="14">
        <v>10</v>
      </c>
      <c r="I16" s="20">
        <v>2.1</v>
      </c>
      <c r="J16" s="20">
        <f t="shared" si="0"/>
        <v>0.1815</v>
      </c>
      <c r="K16" s="1" t="s">
        <v>219</v>
      </c>
    </row>
    <row r="17" s="1" customFormat="1" ht="36.95" customHeight="1" spans="1:11">
      <c r="A17" s="14">
        <v>12</v>
      </c>
      <c r="B17" s="14" t="s">
        <v>207</v>
      </c>
      <c r="C17" s="14" t="s">
        <v>92</v>
      </c>
      <c r="D17" s="14" t="s">
        <v>93</v>
      </c>
      <c r="E17" s="15">
        <v>0.16</v>
      </c>
      <c r="F17" s="14" t="s">
        <v>49</v>
      </c>
      <c r="G17" s="14" t="s">
        <v>208</v>
      </c>
      <c r="H17" s="14">
        <v>10</v>
      </c>
      <c r="I17" s="20">
        <v>1.91</v>
      </c>
      <c r="J17" s="20">
        <f t="shared" si="0"/>
        <v>0.19056</v>
      </c>
      <c r="K17" s="1" t="s">
        <v>217</v>
      </c>
    </row>
    <row r="18" s="1" customFormat="1" ht="36.95" customHeight="1" spans="1:11">
      <c r="A18" s="14">
        <v>13</v>
      </c>
      <c r="B18" s="14" t="s">
        <v>214</v>
      </c>
      <c r="C18" s="14" t="s">
        <v>115</v>
      </c>
      <c r="D18" s="14" t="s">
        <v>121</v>
      </c>
      <c r="E18" s="15">
        <v>2.9</v>
      </c>
      <c r="F18" s="14" t="s">
        <v>49</v>
      </c>
      <c r="G18" s="14" t="s">
        <v>208</v>
      </c>
      <c r="H18" s="14">
        <v>30</v>
      </c>
      <c r="I18" s="20">
        <v>2.37</v>
      </c>
      <c r="J18" s="20">
        <f t="shared" si="0"/>
        <v>4.9619</v>
      </c>
      <c r="K18" s="1" t="s">
        <v>212</v>
      </c>
    </row>
    <row r="19" s="1" customFormat="1" ht="36.95" customHeight="1" spans="1:11">
      <c r="A19" s="14">
        <v>14</v>
      </c>
      <c r="B19" s="14" t="s">
        <v>210</v>
      </c>
      <c r="C19" s="14" t="s">
        <v>139</v>
      </c>
      <c r="D19" s="14" t="s">
        <v>144</v>
      </c>
      <c r="E19" s="15">
        <v>60</v>
      </c>
      <c r="F19" s="14" t="s">
        <v>49</v>
      </c>
      <c r="G19" s="14" t="s">
        <v>208</v>
      </c>
      <c r="H19" s="14">
        <v>20</v>
      </c>
      <c r="I19" s="20">
        <v>2.34</v>
      </c>
      <c r="J19" s="20">
        <f t="shared" si="0"/>
        <v>88.08</v>
      </c>
      <c r="K19" s="1" t="s">
        <v>212</v>
      </c>
    </row>
    <row r="20" s="1" customFormat="1" ht="36.95" customHeight="1" spans="1:11">
      <c r="A20" s="14">
        <v>15</v>
      </c>
      <c r="B20" s="14" t="s">
        <v>214</v>
      </c>
      <c r="C20" s="14" t="s">
        <v>115</v>
      </c>
      <c r="D20" s="14" t="s">
        <v>116</v>
      </c>
      <c r="E20" s="15">
        <v>5.2</v>
      </c>
      <c r="F20" s="14" t="s">
        <v>49</v>
      </c>
      <c r="G20" s="14" t="s">
        <v>208</v>
      </c>
      <c r="H20" s="14">
        <v>30</v>
      </c>
      <c r="I20" s="20">
        <v>2.37</v>
      </c>
      <c r="J20" s="20">
        <f t="shared" si="0"/>
        <v>8.8972</v>
      </c>
      <c r="K20" s="1" t="s">
        <v>209</v>
      </c>
    </row>
    <row r="21" s="1" customFormat="1" ht="36.95" customHeight="1" spans="1:11">
      <c r="A21" s="14">
        <v>16</v>
      </c>
      <c r="B21" s="14" t="s">
        <v>207</v>
      </c>
      <c r="C21" s="14" t="s">
        <v>92</v>
      </c>
      <c r="D21" s="14" t="s">
        <v>95</v>
      </c>
      <c r="E21" s="15">
        <v>0.19</v>
      </c>
      <c r="F21" s="14" t="s">
        <v>49</v>
      </c>
      <c r="G21" s="14" t="s">
        <v>208</v>
      </c>
      <c r="H21" s="14">
        <v>10</v>
      </c>
      <c r="I21" s="20">
        <v>1.91</v>
      </c>
      <c r="J21" s="20">
        <f t="shared" si="0"/>
        <v>0.22629</v>
      </c>
      <c r="K21" s="1" t="s">
        <v>209</v>
      </c>
    </row>
    <row r="22" s="1" customFormat="1" ht="36.95" customHeight="1" spans="1:11">
      <c r="A22" s="14">
        <v>17</v>
      </c>
      <c r="B22" s="14" t="s">
        <v>214</v>
      </c>
      <c r="C22" s="14" t="s">
        <v>115</v>
      </c>
      <c r="D22" s="14" t="s">
        <v>123</v>
      </c>
      <c r="E22" s="15">
        <v>1.28</v>
      </c>
      <c r="F22" s="14" t="s">
        <v>49</v>
      </c>
      <c r="G22" s="14" t="s">
        <v>208</v>
      </c>
      <c r="H22" s="14">
        <v>20</v>
      </c>
      <c r="I22" s="20">
        <v>2.34</v>
      </c>
      <c r="J22" s="20">
        <f t="shared" si="0"/>
        <v>1.87904</v>
      </c>
      <c r="K22" s="1" t="s">
        <v>217</v>
      </c>
    </row>
    <row r="23" s="1" customFormat="1" ht="36.95" customHeight="1" spans="1:11">
      <c r="A23" s="14">
        <v>18</v>
      </c>
      <c r="B23" s="14" t="s">
        <v>207</v>
      </c>
      <c r="C23" s="14" t="s">
        <v>96</v>
      </c>
      <c r="D23" s="14" t="s">
        <v>97</v>
      </c>
      <c r="E23" s="15">
        <v>0.25</v>
      </c>
      <c r="F23" s="14" t="s">
        <v>49</v>
      </c>
      <c r="G23" s="14" t="s">
        <v>208</v>
      </c>
      <c r="H23" s="14">
        <v>10</v>
      </c>
      <c r="I23" s="20">
        <v>1.91</v>
      </c>
      <c r="J23" s="20">
        <f t="shared" si="0"/>
        <v>0.29775</v>
      </c>
      <c r="K23" s="1" t="s">
        <v>217</v>
      </c>
    </row>
    <row r="24" s="1" customFormat="1" ht="36.95" customHeight="1" spans="1:11">
      <c r="A24" s="14">
        <v>19</v>
      </c>
      <c r="B24" s="14" t="s">
        <v>207</v>
      </c>
      <c r="C24" s="14" t="s">
        <v>129</v>
      </c>
      <c r="D24" s="14" t="s">
        <v>130</v>
      </c>
      <c r="E24" s="15">
        <v>1.54</v>
      </c>
      <c r="F24" s="14" t="s">
        <v>49</v>
      </c>
      <c r="G24" s="14" t="s">
        <v>208</v>
      </c>
      <c r="H24" s="14">
        <v>10</v>
      </c>
      <c r="I24" s="20">
        <v>1.91</v>
      </c>
      <c r="J24" s="20">
        <f t="shared" si="0"/>
        <v>1.83414</v>
      </c>
      <c r="K24" s="1" t="s">
        <v>219</v>
      </c>
    </row>
    <row r="25" s="1" customFormat="1" ht="36.95" customHeight="1" spans="1:11">
      <c r="A25" s="14">
        <v>20</v>
      </c>
      <c r="B25" s="14" t="s">
        <v>207</v>
      </c>
      <c r="C25" s="14" t="s">
        <v>102</v>
      </c>
      <c r="D25" s="14" t="s">
        <v>103</v>
      </c>
      <c r="E25" s="15">
        <v>0.05</v>
      </c>
      <c r="F25" s="14" t="s">
        <v>49</v>
      </c>
      <c r="G25" s="14" t="s">
        <v>208</v>
      </c>
      <c r="H25" s="14">
        <v>10</v>
      </c>
      <c r="I25" s="20">
        <v>1.91</v>
      </c>
      <c r="J25" s="20">
        <f t="shared" si="0"/>
        <v>0.05955</v>
      </c>
      <c r="K25" s="1" t="s">
        <v>217</v>
      </c>
    </row>
    <row r="26" s="1" customFormat="1" ht="36.95" customHeight="1" spans="1:11">
      <c r="A26" s="14">
        <v>21</v>
      </c>
      <c r="B26" s="14" t="s">
        <v>214</v>
      </c>
      <c r="C26" s="14" t="s">
        <v>99</v>
      </c>
      <c r="D26" s="14" t="s">
        <v>100</v>
      </c>
      <c r="E26" s="15">
        <v>24.21</v>
      </c>
      <c r="F26" s="14" t="s">
        <v>49</v>
      </c>
      <c r="G26" s="14" t="s">
        <v>208</v>
      </c>
      <c r="H26" s="14">
        <v>30</v>
      </c>
      <c r="I26" s="20">
        <v>2.37</v>
      </c>
      <c r="J26" s="20">
        <f t="shared" si="0"/>
        <v>41.42331</v>
      </c>
      <c r="K26" s="1" t="s">
        <v>211</v>
      </c>
    </row>
    <row r="27" s="1" customFormat="1" ht="36.95" customHeight="1" spans="1:11">
      <c r="A27" s="14">
        <v>22</v>
      </c>
      <c r="B27" s="14" t="s">
        <v>210</v>
      </c>
      <c r="C27" s="14" t="s">
        <v>139</v>
      </c>
      <c r="D27" s="14" t="s">
        <v>144</v>
      </c>
      <c r="E27" s="15">
        <v>30</v>
      </c>
      <c r="F27" s="14" t="s">
        <v>49</v>
      </c>
      <c r="G27" s="14" t="s">
        <v>208</v>
      </c>
      <c r="H27" s="14">
        <v>30</v>
      </c>
      <c r="I27" s="20">
        <v>2.51</v>
      </c>
      <c r="J27" s="20">
        <f t="shared" si="0"/>
        <v>52.59</v>
      </c>
      <c r="K27" s="1" t="s">
        <v>220</v>
      </c>
    </row>
    <row r="28" s="1" customFormat="1" ht="36.95" customHeight="1" spans="1:11">
      <c r="A28" s="14">
        <v>23</v>
      </c>
      <c r="B28" s="14" t="s">
        <v>214</v>
      </c>
      <c r="C28" s="14" t="s">
        <v>115</v>
      </c>
      <c r="D28" s="14" t="s">
        <v>116</v>
      </c>
      <c r="E28" s="15">
        <v>4</v>
      </c>
      <c r="F28" s="14" t="s">
        <v>49</v>
      </c>
      <c r="G28" s="14" t="s">
        <v>208</v>
      </c>
      <c r="H28" s="14">
        <v>30</v>
      </c>
      <c r="I28" s="20">
        <v>2.51</v>
      </c>
      <c r="J28" s="20">
        <f t="shared" si="0"/>
        <v>7.012</v>
      </c>
      <c r="K28" s="1" t="s">
        <v>220</v>
      </c>
    </row>
    <row r="29" s="1" customFormat="1" ht="36.95" customHeight="1" spans="1:11">
      <c r="A29" s="14">
        <v>24</v>
      </c>
      <c r="B29" s="14" t="s">
        <v>214</v>
      </c>
      <c r="C29" s="14" t="s">
        <v>115</v>
      </c>
      <c r="D29" s="14" t="s">
        <v>123</v>
      </c>
      <c r="E29" s="15">
        <v>5.13</v>
      </c>
      <c r="F29" s="14" t="s">
        <v>49</v>
      </c>
      <c r="G29" s="14" t="s">
        <v>208</v>
      </c>
      <c r="H29" s="14">
        <v>20</v>
      </c>
      <c r="I29" s="20">
        <v>2.5</v>
      </c>
      <c r="J29" s="20">
        <f t="shared" si="0"/>
        <v>7.695</v>
      </c>
      <c r="K29" s="1" t="s">
        <v>220</v>
      </c>
    </row>
    <row r="30" s="1" customFormat="1" ht="36.95" customHeight="1" spans="1:11">
      <c r="A30" s="14">
        <v>25</v>
      </c>
      <c r="B30" s="14" t="s">
        <v>214</v>
      </c>
      <c r="C30" s="14" t="s">
        <v>115</v>
      </c>
      <c r="D30" s="14" t="s">
        <v>119</v>
      </c>
      <c r="E30" s="15">
        <v>30</v>
      </c>
      <c r="F30" s="14" t="s">
        <v>49</v>
      </c>
      <c r="G30" s="14" t="s">
        <v>208</v>
      </c>
      <c r="H30" s="14">
        <v>30</v>
      </c>
      <c r="I30" s="20">
        <v>2.51</v>
      </c>
      <c r="J30" s="20">
        <f t="shared" si="0"/>
        <v>52.59</v>
      </c>
      <c r="K30" s="1" t="s">
        <v>221</v>
      </c>
    </row>
    <row r="31" ht="36" customHeight="1" spans="1:10">
      <c r="A31" s="16" t="s">
        <v>222</v>
      </c>
      <c r="B31" s="16"/>
      <c r="C31" s="16"/>
      <c r="D31" s="16"/>
      <c r="E31" s="16"/>
      <c r="F31" s="16"/>
      <c r="G31" s="16"/>
      <c r="H31" s="16"/>
      <c r="I31" s="16"/>
      <c r="J31" s="16"/>
    </row>
    <row r="32" spans="10:10">
      <c r="J32" s="21"/>
    </row>
    <row r="33" spans="9:9">
      <c r="I33" s="22"/>
    </row>
  </sheetData>
  <autoFilter ref="A5:K31">
    <extLst/>
  </autoFilter>
  <mergeCells count="2">
    <mergeCell ref="A2:J2"/>
    <mergeCell ref="A31:J31"/>
  </mergeCells>
  <printOptions horizontalCentered="1"/>
  <pageMargins left="0.29" right="0.22" top="0.29" bottom="0.2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</vt:lpstr>
      <vt:lpstr>2-1</vt:lpstr>
      <vt:lpstr>2-2</vt:lpstr>
      <vt:lpstr>2-3</vt:lpstr>
      <vt:lpstr>2-4</vt:lpstr>
      <vt:lpstr>3</vt:lpstr>
      <vt:lpstr>4-1</vt:lpstr>
      <vt:lpstr>4-2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总收发</cp:lastModifiedBy>
  <dcterms:created xsi:type="dcterms:W3CDTF">2021-07-28T09:34:00Z</dcterms:created>
  <cp:lastPrinted>2023-01-28T13:09:00Z</cp:lastPrinted>
  <dcterms:modified xsi:type="dcterms:W3CDTF">2026-02-03T10:17:14Z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AB5E8A200B8C4C44BE622BF66694C796</vt:lpwstr>
  </property>
  <property fmtid="{D5CDD505-2E9C-101B-9397-08002B2CF9AE}" pid="4" name="KSOReadingLayout">
    <vt:bool>true</vt:bool>
  </property>
</Properties>
</file>