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y Documents\【06】人大审计业务\[09]人大预算调整和决算等事项\[04]2019年11月调整变更\"/>
    </mc:Choice>
  </mc:AlternateContent>
  <bookViews>
    <workbookView xWindow="-14" yWindow="-14" windowWidth="10637" windowHeight="9564" tabRatio="645"/>
  </bookViews>
  <sheets>
    <sheet name="表1-一般公共预算" sheetId="5" r:id="rId1"/>
    <sheet name="表2-政府性基金" sheetId="2" r:id="rId2"/>
    <sheet name="表3-国有资本经营预算" sheetId="3" r:id="rId3"/>
    <sheet name="表4-社会保险基金预算" sheetId="4" r:id="rId4"/>
  </sheets>
  <definedNames>
    <definedName name="_xlnm.Print_Area" localSheetId="0">'表1-一般公共预算'!$A$1:$H$104</definedName>
    <definedName name="_xlnm.Print_Area" localSheetId="1">'表2-政府性基金'!$A$1:$H$21</definedName>
    <definedName name="_xlnm.Print_Area" localSheetId="2">'表3-国有资本经营预算'!$A$1:$H$10</definedName>
    <definedName name="_xlnm.Print_Area" localSheetId="3">'表4-社会保险基金预算'!$A$1:$H$40</definedName>
    <definedName name="_xlnm.Print_Titles" localSheetId="0">'表1-一般公共预算'!$4:$5</definedName>
    <definedName name="_xlnm.Print_Titles" localSheetId="3">'表4-社会保险基金预算'!$1:$4</definedName>
  </definedNames>
  <calcPr calcId="152511" fullPrecision="0"/>
</workbook>
</file>

<file path=xl/calcChain.xml><?xml version="1.0" encoding="utf-8"?>
<calcChain xmlns="http://schemas.openxmlformats.org/spreadsheetml/2006/main">
  <c r="G40" i="5" l="1"/>
  <c r="H40" i="5"/>
  <c r="C104" i="5"/>
  <c r="D104" i="5"/>
  <c r="D86" i="5"/>
  <c r="D87" i="5"/>
  <c r="D88" i="5"/>
  <c r="G30" i="4" l="1"/>
  <c r="H7" i="4"/>
  <c r="G16" i="2" l="1"/>
  <c r="F16" i="2"/>
  <c r="H18" i="2"/>
  <c r="G89" i="5" l="1"/>
  <c r="H91" i="5"/>
  <c r="H92" i="5"/>
  <c r="H93" i="5"/>
  <c r="F89" i="5"/>
  <c r="D35" i="5" l="1"/>
  <c r="D36" i="5"/>
  <c r="D37" i="5"/>
  <c r="D38" i="5"/>
  <c r="D39" i="5"/>
  <c r="D34" i="5"/>
  <c r="G96" i="5" l="1"/>
  <c r="H101" i="5" l="1"/>
  <c r="H102" i="5"/>
  <c r="F96" i="5"/>
  <c r="H97" i="5"/>
  <c r="H98" i="5"/>
  <c r="H99" i="5"/>
  <c r="H100" i="5"/>
  <c r="D101" i="5"/>
  <c r="H96" i="5" l="1"/>
  <c r="H90" i="5"/>
  <c r="H89" i="5" s="1"/>
  <c r="G30" i="5"/>
  <c r="F30" i="5"/>
  <c r="H28" i="5"/>
  <c r="H29" i="5"/>
  <c r="C91" i="5" l="1"/>
  <c r="C90" i="5" s="1"/>
  <c r="C89" i="5" s="1"/>
  <c r="C81" i="5"/>
  <c r="C85" i="5"/>
  <c r="B85" i="5"/>
  <c r="G81" i="5" l="1"/>
  <c r="F81" i="5"/>
  <c r="F40" i="5"/>
  <c r="H41" i="5"/>
  <c r="H42" i="5"/>
  <c r="H43" i="5"/>
  <c r="H44" i="5"/>
  <c r="H45" i="5"/>
  <c r="H46" i="5"/>
  <c r="H47" i="5"/>
  <c r="H48" i="5"/>
  <c r="H49" i="5"/>
  <c r="H50" i="5"/>
  <c r="H51" i="5"/>
  <c r="H52" i="5"/>
  <c r="H53" i="5"/>
  <c r="H54" i="5"/>
  <c r="H55" i="5"/>
  <c r="H56" i="5"/>
  <c r="H57" i="5"/>
  <c r="H58" i="5"/>
  <c r="H59" i="5"/>
  <c r="H60" i="5"/>
  <c r="H61" i="5"/>
  <c r="H62" i="5"/>
  <c r="H63" i="5"/>
  <c r="H64" i="5"/>
  <c r="H65" i="5"/>
  <c r="H66" i="5"/>
  <c r="H67" i="5"/>
  <c r="H68" i="5"/>
  <c r="H69" i="5"/>
  <c r="H70" i="5"/>
  <c r="H71" i="5"/>
  <c r="H72" i="5"/>
  <c r="H73" i="5"/>
  <c r="H74" i="5"/>
  <c r="H75" i="5"/>
  <c r="H76" i="5"/>
  <c r="H77" i="5"/>
  <c r="H78" i="5"/>
  <c r="H79" i="5"/>
  <c r="H80" i="5"/>
  <c r="H82" i="5"/>
  <c r="H83" i="5"/>
  <c r="H84" i="5"/>
  <c r="H85" i="5"/>
  <c r="H86" i="5"/>
  <c r="H87" i="5"/>
  <c r="H88" i="5"/>
  <c r="H34" i="5"/>
  <c r="H35" i="5"/>
  <c r="H36" i="5"/>
  <c r="H37" i="5"/>
  <c r="H38" i="5"/>
  <c r="H39" i="5"/>
  <c r="G33" i="5"/>
  <c r="G32" i="5" s="1"/>
  <c r="G31" i="5" s="1"/>
  <c r="G104" i="5" s="1"/>
  <c r="F33" i="5"/>
  <c r="F32" i="5" l="1"/>
  <c r="F31" i="5" s="1"/>
  <c r="H81" i="5"/>
  <c r="H33" i="5"/>
  <c r="B81" i="5"/>
  <c r="C40" i="5"/>
  <c r="C32" i="5" s="1"/>
  <c r="C31" i="5" s="1"/>
  <c r="B40" i="5"/>
  <c r="C33" i="5"/>
  <c r="B33" i="5"/>
  <c r="D41" i="5"/>
  <c r="D42" i="5"/>
  <c r="D43" i="5"/>
  <c r="D44" i="5"/>
  <c r="D45" i="5"/>
  <c r="D46" i="5"/>
  <c r="D47" i="5"/>
  <c r="D48" i="5"/>
  <c r="D49" i="5"/>
  <c r="D50" i="5"/>
  <c r="D51" i="5"/>
  <c r="D52" i="5"/>
  <c r="D53" i="5"/>
  <c r="D54" i="5"/>
  <c r="D55" i="5"/>
  <c r="D56" i="5"/>
  <c r="D57" i="5"/>
  <c r="D58" i="5"/>
  <c r="D59" i="5"/>
  <c r="D60" i="5"/>
  <c r="D61" i="5"/>
  <c r="D62" i="5"/>
  <c r="D63" i="5"/>
  <c r="D64" i="5"/>
  <c r="D65" i="5"/>
  <c r="D66" i="5"/>
  <c r="D67" i="5"/>
  <c r="D68" i="5"/>
  <c r="D69" i="5"/>
  <c r="D70" i="5"/>
  <c r="D71" i="5"/>
  <c r="D72" i="5"/>
  <c r="D73" i="5"/>
  <c r="D74" i="5"/>
  <c r="D75" i="5"/>
  <c r="D76" i="5"/>
  <c r="D77" i="5"/>
  <c r="D78" i="5"/>
  <c r="D79" i="5"/>
  <c r="D80" i="5"/>
  <c r="D82" i="5"/>
  <c r="D83" i="5"/>
  <c r="D84" i="5"/>
  <c r="D92" i="5"/>
  <c r="D93" i="5"/>
  <c r="D94" i="5"/>
  <c r="D95" i="5"/>
  <c r="B32" i="5" l="1"/>
  <c r="H32" i="5"/>
  <c r="H31" i="5" s="1"/>
  <c r="D81" i="5"/>
  <c r="D85" i="5"/>
  <c r="D91" i="5"/>
  <c r="D90" i="5" s="1"/>
  <c r="D89" i="5" s="1"/>
  <c r="D33" i="5"/>
  <c r="D40" i="5"/>
  <c r="D32" i="5" l="1"/>
  <c r="D31" i="5" s="1"/>
  <c r="H103" i="5"/>
  <c r="B91" i="5"/>
  <c r="D28" i="5"/>
  <c r="H27" i="5"/>
  <c r="D27" i="5"/>
  <c r="H26" i="5"/>
  <c r="D26" i="5"/>
  <c r="H25" i="5"/>
  <c r="D25" i="5"/>
  <c r="H24" i="5"/>
  <c r="D24" i="5"/>
  <c r="H23" i="5"/>
  <c r="D23" i="5"/>
  <c r="H22" i="5"/>
  <c r="D22" i="5"/>
  <c r="H21" i="5"/>
  <c r="D21" i="5"/>
  <c r="H20" i="5"/>
  <c r="C20" i="5"/>
  <c r="C11" i="5" s="1"/>
  <c r="C6" i="5" s="1"/>
  <c r="C30" i="5" s="1"/>
  <c r="B20" i="5"/>
  <c r="H19" i="5"/>
  <c r="D19" i="5"/>
  <c r="H18" i="5"/>
  <c r="D18" i="5"/>
  <c r="H17" i="5"/>
  <c r="D17" i="5"/>
  <c r="H16" i="5"/>
  <c r="D16" i="5"/>
  <c r="H15" i="5"/>
  <c r="D15" i="5"/>
  <c r="H14" i="5"/>
  <c r="D14" i="5"/>
  <c r="H13" i="5"/>
  <c r="D13" i="5"/>
  <c r="H12" i="5"/>
  <c r="D12" i="5"/>
  <c r="H11" i="5"/>
  <c r="H10" i="5"/>
  <c r="H9" i="5"/>
  <c r="D9" i="5"/>
  <c r="H8" i="5"/>
  <c r="D8" i="5"/>
  <c r="H7" i="5"/>
  <c r="D7" i="5"/>
  <c r="H6" i="5"/>
  <c r="B6" i="5"/>
  <c r="H30" i="5" l="1"/>
  <c r="H104" i="5" s="1"/>
  <c r="F104" i="5"/>
  <c r="B90" i="5"/>
  <c r="B89" i="5" s="1"/>
  <c r="B31" i="5" s="1"/>
  <c r="B30" i="5"/>
  <c r="D20" i="5"/>
  <c r="D6" i="5"/>
  <c r="B104" i="5" l="1"/>
  <c r="D30" i="5"/>
  <c r="H38" i="4"/>
  <c r="D38" i="4"/>
  <c r="H37" i="4"/>
  <c r="D37" i="4"/>
  <c r="H36" i="4"/>
  <c r="D36" i="4"/>
  <c r="H35" i="4"/>
  <c r="D35" i="4"/>
  <c r="H34" i="4"/>
  <c r="D34" i="4"/>
  <c r="H33" i="4"/>
  <c r="D33" i="4"/>
  <c r="G32" i="4"/>
  <c r="F32" i="4"/>
  <c r="C32" i="4"/>
  <c r="B32" i="4"/>
  <c r="H31" i="4"/>
  <c r="D31" i="4"/>
  <c r="F30" i="4"/>
  <c r="C30" i="4"/>
  <c r="B30" i="4"/>
  <c r="B40" i="4" s="1"/>
  <c r="D29" i="4"/>
  <c r="D28" i="4"/>
  <c r="H27" i="4"/>
  <c r="D27" i="4"/>
  <c r="H26" i="4"/>
  <c r="D26" i="4"/>
  <c r="H25" i="4"/>
  <c r="D25" i="4"/>
  <c r="D24" i="4"/>
  <c r="D23" i="4"/>
  <c r="H22" i="4"/>
  <c r="D22" i="4"/>
  <c r="H21" i="4"/>
  <c r="D21" i="4"/>
  <c r="D20" i="4"/>
  <c r="D19" i="4"/>
  <c r="H18" i="4"/>
  <c r="D18" i="4"/>
  <c r="H17" i="4"/>
  <c r="D17" i="4"/>
  <c r="D16" i="4"/>
  <c r="D15" i="4"/>
  <c r="H14" i="4"/>
  <c r="D14" i="4"/>
  <c r="H13" i="4"/>
  <c r="D13" i="4"/>
  <c r="D12" i="4"/>
  <c r="D11" i="4"/>
  <c r="H10" i="4"/>
  <c r="D10" i="4"/>
  <c r="H9" i="4"/>
  <c r="D9" i="4"/>
  <c r="D8" i="4"/>
  <c r="D7" i="4"/>
  <c r="H6" i="4"/>
  <c r="D6" i="4"/>
  <c r="H5" i="4"/>
  <c r="D5" i="4"/>
  <c r="G40" i="4" l="1"/>
  <c r="H30" i="4"/>
  <c r="C40" i="4"/>
  <c r="D32" i="4"/>
  <c r="H32" i="4"/>
  <c r="G110" i="5"/>
  <c r="F40" i="4"/>
  <c r="F43" i="4" s="1"/>
  <c r="D30" i="4"/>
  <c r="D40" i="4" s="1"/>
  <c r="H40" i="4" l="1"/>
  <c r="H9" i="2"/>
  <c r="H10" i="2"/>
  <c r="H11" i="2"/>
  <c r="H12" i="2"/>
  <c r="H14" i="2"/>
  <c r="H15" i="2"/>
  <c r="H17" i="2"/>
  <c r="H16" i="2" s="1"/>
  <c r="H19" i="2"/>
  <c r="H20" i="2"/>
  <c r="H6" i="2"/>
  <c r="H7" i="2"/>
  <c r="H8" i="2"/>
  <c r="D6" i="2"/>
  <c r="D7" i="2"/>
  <c r="D8" i="2"/>
  <c r="D10" i="2"/>
  <c r="D11" i="2"/>
  <c r="D12" i="2"/>
  <c r="D14" i="2"/>
  <c r="D15" i="2"/>
  <c r="D17" i="2"/>
  <c r="D20" i="2"/>
  <c r="C9" i="2"/>
  <c r="B9" i="2"/>
  <c r="D9" i="2" l="1"/>
  <c r="C13" i="2" l="1"/>
  <c r="B13" i="2"/>
  <c r="D13" i="2" l="1"/>
  <c r="D5" i="3" l="1"/>
  <c r="H5" i="3"/>
  <c r="D6" i="3"/>
  <c r="H6" i="3"/>
  <c r="D7" i="3"/>
  <c r="H7" i="3"/>
  <c r="D8" i="3"/>
  <c r="H8" i="3"/>
  <c r="B10" i="3"/>
  <c r="C10" i="3"/>
  <c r="F10" i="3"/>
  <c r="G10" i="3"/>
  <c r="H10" i="3" l="1"/>
  <c r="G14" i="3"/>
  <c r="D10" i="3"/>
  <c r="G13" i="2" l="1"/>
  <c r="G21" i="2" s="1"/>
  <c r="F13" i="2"/>
  <c r="C19" i="2"/>
  <c r="B19" i="2"/>
  <c r="C16" i="2"/>
  <c r="C21" i="2" s="1"/>
  <c r="B16" i="2"/>
  <c r="H5" i="2"/>
  <c r="D5" i="2"/>
  <c r="H13" i="2" l="1"/>
  <c r="H21" i="2" s="1"/>
  <c r="F21" i="2"/>
  <c r="D19" i="2"/>
  <c r="D16" i="2"/>
  <c r="D21" i="2" s="1"/>
  <c r="B21" i="2"/>
  <c r="G25" i="2" l="1"/>
</calcChain>
</file>

<file path=xl/sharedStrings.xml><?xml version="1.0" encoding="utf-8"?>
<sst xmlns="http://schemas.openxmlformats.org/spreadsheetml/2006/main" count="322" uniqueCount="278">
  <si>
    <t>政府性基金补助下级支出</t>
  </si>
  <si>
    <t>政府性基金下级上解收入</t>
  </si>
  <si>
    <t>政府性基金上解上级支出</t>
  </si>
  <si>
    <t>政府性基金上年结余</t>
  </si>
  <si>
    <t>政府性基金调出资金</t>
  </si>
  <si>
    <t>政府性基金调入资金</t>
  </si>
  <si>
    <t xml:space="preserve">   3.其他调入</t>
  </si>
  <si>
    <t>二、非税收入</t>
  </si>
  <si>
    <t xml:space="preserve">  上级补助收入</t>
  </si>
  <si>
    <t>支出总计</t>
  </si>
  <si>
    <t>收入总计</t>
  </si>
  <si>
    <t>转移性收入</t>
  </si>
  <si>
    <t>转移性支出</t>
  </si>
  <si>
    <t xml:space="preserve">  上解上级支出</t>
  </si>
  <si>
    <t xml:space="preserve">  补助下级支出</t>
  </si>
  <si>
    <t>单位：万元</t>
    <phoneticPr fontId="3" type="noConversion"/>
  </si>
  <si>
    <t>单位：万元</t>
    <phoneticPr fontId="3" type="noConversion"/>
  </si>
  <si>
    <t>年初预算数</t>
    <phoneticPr fontId="3" type="noConversion"/>
  </si>
  <si>
    <t>项          目</t>
    <phoneticPr fontId="3" type="noConversion"/>
  </si>
  <si>
    <t>政府性基金年终结余</t>
    <phoneticPr fontId="3" type="noConversion"/>
  </si>
  <si>
    <t xml:space="preserve">  调入资金   </t>
    <phoneticPr fontId="3" type="noConversion"/>
  </si>
  <si>
    <t>十八、住房保障支出</t>
  </si>
  <si>
    <t>收入总计</t>
    <phoneticPr fontId="3" type="noConversion"/>
  </si>
  <si>
    <t>支出总计</t>
    <phoneticPr fontId="3" type="noConversion"/>
  </si>
  <si>
    <t>政府性基金支出</t>
    <phoneticPr fontId="3" type="noConversion"/>
  </si>
  <si>
    <t>一、一般公共服务支出</t>
  </si>
  <si>
    <t>二、外交支出</t>
  </si>
  <si>
    <t>三、国防支出</t>
  </si>
  <si>
    <t>四、公共安全支出</t>
  </si>
  <si>
    <t>十、节能环保支出</t>
  </si>
  <si>
    <t>十一、城乡社区支出</t>
  </si>
  <si>
    <t>十二、农林水支出</t>
  </si>
  <si>
    <t>十四、资源勘探信息等支出</t>
  </si>
  <si>
    <t>十五、商业服务业等支出</t>
  </si>
  <si>
    <t>十六、金融支出</t>
  </si>
  <si>
    <t>十九、粮油物资储备支出</t>
  </si>
  <si>
    <t>政府性基金上级补助收入</t>
    <phoneticPr fontId="3" type="noConversion"/>
  </si>
  <si>
    <t>一般公共预算收入合计</t>
    <phoneticPr fontId="3" type="noConversion"/>
  </si>
  <si>
    <t>一般公共预算支出合计</t>
    <phoneticPr fontId="3" type="noConversion"/>
  </si>
  <si>
    <t xml:space="preserve">  债务收入</t>
    <phoneticPr fontId="3" type="noConversion"/>
  </si>
  <si>
    <t xml:space="preserve">  债务还本支出</t>
    <phoneticPr fontId="3" type="noConversion"/>
  </si>
  <si>
    <t xml:space="preserve">  债务转贷支出</t>
    <phoneticPr fontId="3" type="noConversion"/>
  </si>
  <si>
    <t xml:space="preserve">  调出资金</t>
    <phoneticPr fontId="3" type="noConversion"/>
  </si>
  <si>
    <t>债务收入</t>
    <phoneticPr fontId="3" type="noConversion"/>
  </si>
  <si>
    <t>债务转贷收入</t>
    <phoneticPr fontId="3" type="noConversion"/>
  </si>
  <si>
    <t xml:space="preserve">   地方政府专项债务转贷收入</t>
    <phoneticPr fontId="3" type="noConversion"/>
  </si>
  <si>
    <t>债务还本支出</t>
    <phoneticPr fontId="3" type="noConversion"/>
  </si>
  <si>
    <t xml:space="preserve">   地方政府债务还本支出</t>
    <phoneticPr fontId="3" type="noConversion"/>
  </si>
  <si>
    <t>债务转贷支出</t>
    <phoneticPr fontId="3" type="noConversion"/>
  </si>
  <si>
    <t xml:space="preserve">  上年结余</t>
    <phoneticPr fontId="3" type="noConversion"/>
  </si>
  <si>
    <t>国有资本经营预算年终结余</t>
    <phoneticPr fontId="3" type="noConversion"/>
  </si>
  <si>
    <t>国有资本经营预算调出资金</t>
    <phoneticPr fontId="3" type="noConversion"/>
  </si>
  <si>
    <t>国有资本经营上级补助收入</t>
    <phoneticPr fontId="3" type="noConversion"/>
  </si>
  <si>
    <t>国有资本经营支出</t>
    <phoneticPr fontId="3" type="noConversion"/>
  </si>
  <si>
    <t>国有资本经营收入</t>
    <phoneticPr fontId="3" type="noConversion"/>
  </si>
  <si>
    <t xml:space="preserve">   新增专项债务收入</t>
    <phoneticPr fontId="3" type="noConversion"/>
  </si>
  <si>
    <t>国有资本经营补助下级支出</t>
    <phoneticPr fontId="3" type="noConversion"/>
  </si>
  <si>
    <t>八、社会保障和就业支出</t>
    <phoneticPr fontId="3" type="noConversion"/>
  </si>
  <si>
    <t>十三、交通运输支出</t>
    <phoneticPr fontId="3" type="noConversion"/>
  </si>
  <si>
    <t>国有资本经营预算上年结余</t>
    <phoneticPr fontId="3" type="noConversion"/>
  </si>
  <si>
    <t xml:space="preserve">   1.一般公共预算调入</t>
    <phoneticPr fontId="3" type="noConversion"/>
  </si>
  <si>
    <t xml:space="preserve">   2.调入专项收入</t>
    <phoneticPr fontId="3" type="noConversion"/>
  </si>
  <si>
    <t>收  入  总  计</t>
    <phoneticPr fontId="3" type="noConversion"/>
  </si>
  <si>
    <t>支  出  总  计</t>
    <phoneticPr fontId="3" type="noConversion"/>
  </si>
  <si>
    <t>增值税</t>
  </si>
  <si>
    <t>企业所得税</t>
  </si>
  <si>
    <t>个人所得税</t>
  </si>
  <si>
    <t>资源税</t>
  </si>
  <si>
    <t>城市维护建设税</t>
  </si>
  <si>
    <t>房产税</t>
  </si>
  <si>
    <t>印花税</t>
  </si>
  <si>
    <t>城镇土地使用税</t>
  </si>
  <si>
    <t>土地增值税</t>
  </si>
  <si>
    <t>车船税</t>
  </si>
  <si>
    <t>耕地占用税</t>
  </si>
  <si>
    <t>契税</t>
  </si>
  <si>
    <t>专项收入</t>
  </si>
  <si>
    <t>行政事业性收费收入</t>
  </si>
  <si>
    <t>罚没收入</t>
  </si>
  <si>
    <t>国有资本经营收入</t>
  </si>
  <si>
    <t>国有资源（资产）有偿使用收入</t>
  </si>
  <si>
    <t>捐赠收入</t>
  </si>
  <si>
    <t>政府住房基金收入</t>
  </si>
  <si>
    <t>其他收入</t>
  </si>
  <si>
    <t>调整变更</t>
    <phoneticPr fontId="3" type="noConversion"/>
  </si>
  <si>
    <t>附件2：</t>
    <phoneticPr fontId="3" type="noConversion"/>
  </si>
  <si>
    <t>附件3：</t>
    <phoneticPr fontId="3" type="noConversion"/>
  </si>
  <si>
    <t>政府性基金收入</t>
    <phoneticPr fontId="3" type="noConversion"/>
  </si>
  <si>
    <t>项        目</t>
    <phoneticPr fontId="3" type="noConversion"/>
  </si>
  <si>
    <t>单位：万元</t>
    <phoneticPr fontId="3" type="noConversion"/>
  </si>
  <si>
    <t>项       目</t>
    <phoneticPr fontId="13" type="noConversion"/>
  </si>
  <si>
    <t>年初预算数</t>
  </si>
  <si>
    <t>调整变更</t>
    <phoneticPr fontId="13" type="noConversion"/>
  </si>
  <si>
    <t>预算数</t>
    <phoneticPr fontId="3" type="noConversion"/>
  </si>
  <si>
    <t>一、企业职工基本养老保险基金收入</t>
  </si>
  <si>
    <t>一、企业职工基本养老保险基金支出</t>
  </si>
  <si>
    <t xml:space="preserve">    其中：保险费收入</t>
  </si>
  <si>
    <t>　　其中：基本养老金支出</t>
  </si>
  <si>
    <t xml:space="preserve">          利息收入</t>
  </si>
  <si>
    <t xml:space="preserve">          财政补贴收入</t>
  </si>
  <si>
    <t xml:space="preserve"> 二、机关事业单位基本养老保险基金收入</t>
  </si>
  <si>
    <t>　　其中：基本医疗保险待遇支出</t>
  </si>
  <si>
    <t>四、工伤保险基金收入</t>
    <phoneticPr fontId="13" type="noConversion"/>
  </si>
  <si>
    <t>四、工伤保险基金支出</t>
  </si>
  <si>
    <t>五、失业保险基金收入</t>
  </si>
  <si>
    <t>五、失业保险基金支出</t>
  </si>
  <si>
    <t>六、生育保险基金收入</t>
  </si>
  <si>
    <t>六、生育保险基金支出</t>
  </si>
  <si>
    <t>　  其中：生育医疗费用支出</t>
    <phoneticPr fontId="3" type="noConversion"/>
  </si>
  <si>
    <t xml:space="preserve">          生育津贴支出</t>
    <phoneticPr fontId="3" type="noConversion"/>
  </si>
  <si>
    <t>社会保险基金收入合计</t>
    <phoneticPr fontId="3" type="noConversion"/>
  </si>
  <si>
    <t>社会保险基金支出合计</t>
    <phoneticPr fontId="3" type="noConversion"/>
  </si>
  <si>
    <t>社会保险基金补助下级支出</t>
    <phoneticPr fontId="3" type="noConversion"/>
  </si>
  <si>
    <t>社会保险基金年终结余</t>
    <phoneticPr fontId="3" type="noConversion"/>
  </si>
  <si>
    <t xml:space="preserve">   企业职工基本养老保险基金年末累计结余</t>
    <phoneticPr fontId="13" type="noConversion"/>
  </si>
  <si>
    <t xml:space="preserve">   机关事业单位基本养老保险基金年末累计结余</t>
    <phoneticPr fontId="13" type="noConversion"/>
  </si>
  <si>
    <t xml:space="preserve">   工伤保险基金年末累计结余</t>
    <phoneticPr fontId="13" type="noConversion"/>
  </si>
  <si>
    <t xml:space="preserve">   失业保险基金年末累计结余</t>
    <phoneticPr fontId="13" type="noConversion"/>
  </si>
  <si>
    <t xml:space="preserve">   生育保险基金年末累计结余</t>
    <phoneticPr fontId="13" type="noConversion"/>
  </si>
  <si>
    <t>收入总计</t>
    <phoneticPr fontId="3" type="noConversion"/>
  </si>
  <si>
    <t>附件4：</t>
    <phoneticPr fontId="3" type="noConversion"/>
  </si>
  <si>
    <t>预算数</t>
    <phoneticPr fontId="3" type="noConversion"/>
  </si>
  <si>
    <t>收                          入</t>
    <phoneticPr fontId="3" type="noConversion"/>
  </si>
  <si>
    <t>支                          出</t>
    <phoneticPr fontId="3" type="noConversion"/>
  </si>
  <si>
    <t>调整变动</t>
    <phoneticPr fontId="3" type="noConversion"/>
  </si>
  <si>
    <t>一、税收收入</t>
    <phoneticPr fontId="3" type="noConversion"/>
  </si>
  <si>
    <t>五、教育支出</t>
    <phoneticPr fontId="3" type="noConversion"/>
  </si>
  <si>
    <t>六、科学技术支出</t>
    <phoneticPr fontId="3" type="noConversion"/>
  </si>
  <si>
    <t>九、卫生健康支出</t>
    <phoneticPr fontId="3" type="noConversion"/>
  </si>
  <si>
    <t>环境保护税</t>
    <phoneticPr fontId="3" type="noConversion"/>
  </si>
  <si>
    <t>十七、自然资源海洋气象等支出</t>
    <phoneticPr fontId="3" type="noConversion"/>
  </si>
  <si>
    <t>二十、灾害防治及应急管理支出</t>
    <phoneticPr fontId="3" type="noConversion"/>
  </si>
  <si>
    <t>二十一、预备费</t>
    <phoneticPr fontId="3" type="noConversion"/>
  </si>
  <si>
    <t>二十二、其他支出</t>
    <phoneticPr fontId="3" type="noConversion"/>
  </si>
  <si>
    <t>二十三、债务付息支出</t>
    <phoneticPr fontId="3" type="noConversion"/>
  </si>
  <si>
    <t xml:space="preserve">  下级上解收入</t>
    <phoneticPr fontId="3" type="noConversion"/>
  </si>
  <si>
    <t xml:space="preserve">    地方政府债务收入</t>
    <phoneticPr fontId="3" type="noConversion"/>
  </si>
  <si>
    <t xml:space="preserve">      一般债务收入</t>
    <phoneticPr fontId="3" type="noConversion"/>
  </si>
  <si>
    <t xml:space="preserve">  动用预算稳定调节基金</t>
    <phoneticPr fontId="3" type="noConversion"/>
  </si>
  <si>
    <t>预算数</t>
    <phoneticPr fontId="3" type="noConversion"/>
  </si>
  <si>
    <t xml:space="preserve">    返还性收入</t>
    <phoneticPr fontId="3" type="noConversion"/>
  </si>
  <si>
    <t xml:space="preserve">    一般性转移支付收入</t>
    <phoneticPr fontId="3" type="noConversion"/>
  </si>
  <si>
    <t xml:space="preserve">    专项转移支付收入</t>
    <phoneticPr fontId="3" type="noConversion"/>
  </si>
  <si>
    <t xml:space="preserve">    返还性支出</t>
    <phoneticPr fontId="3" type="noConversion"/>
  </si>
  <si>
    <t xml:space="preserve">    一般性转移支付支出</t>
    <phoneticPr fontId="3" type="noConversion"/>
  </si>
  <si>
    <t xml:space="preserve">    专项转移支付支出</t>
    <phoneticPr fontId="3" type="noConversion"/>
  </si>
  <si>
    <t xml:space="preserve">    体制补助收入</t>
  </si>
  <si>
    <t xml:space="preserve">    均衡性转移支付收入</t>
  </si>
  <si>
    <t xml:space="preserve">    县级基本财力保障机制奖补资金收入</t>
  </si>
  <si>
    <t xml:space="preserve">    结算补助收入</t>
  </si>
  <si>
    <t xml:space="preserve">    资源枯竭型城市转移支付补助收入</t>
  </si>
  <si>
    <t xml:space="preserve">    企业事业单位划转补助收入</t>
  </si>
  <si>
    <t xml:space="preserve">    成品油税费改革转移支付补助收入</t>
  </si>
  <si>
    <t xml:space="preserve">    基层公检法司转移支付收入</t>
  </si>
  <si>
    <t xml:space="preserve">    城乡义务教育转移支付收入</t>
  </si>
  <si>
    <t xml:space="preserve">    基本养老金转移支付收入</t>
  </si>
  <si>
    <t xml:space="preserve">    城乡居民基本医疗保险转移支付收入</t>
  </si>
  <si>
    <t xml:space="preserve">    农村综合改革转移支付收入</t>
  </si>
  <si>
    <t xml:space="preserve">    产粮(油)大县奖励资金收入</t>
  </si>
  <si>
    <t xml:space="preserve">    重点生态功能区转移支付收入</t>
  </si>
  <si>
    <t xml:space="preserve">    固定数额补助收入</t>
  </si>
  <si>
    <t xml:space="preserve">    民族地区转移支付收入</t>
  </si>
  <si>
    <t xml:space="preserve">    边境地区转移支付收入</t>
  </si>
  <si>
    <t xml:space="preserve">    贫困地区转移支付收入</t>
  </si>
  <si>
    <t xml:space="preserve">       所得税基数返还收入</t>
    <phoneticPr fontId="3" type="noConversion"/>
  </si>
  <si>
    <t xml:space="preserve">       成品油税费改革税收返还收入</t>
    <phoneticPr fontId="3" type="noConversion"/>
  </si>
  <si>
    <t xml:space="preserve">       增值税税收返还收入</t>
    <phoneticPr fontId="3" type="noConversion"/>
  </si>
  <si>
    <t xml:space="preserve">       消费税税收返还收入</t>
    <phoneticPr fontId="3" type="noConversion"/>
  </si>
  <si>
    <t xml:space="preserve">       增值税“五五分享”税收返还收入</t>
    <phoneticPr fontId="3" type="noConversion"/>
  </si>
  <si>
    <t xml:space="preserve">    体制上解收入</t>
    <phoneticPr fontId="3" type="noConversion"/>
  </si>
  <si>
    <t xml:space="preserve">    专项上解收入</t>
    <phoneticPr fontId="3" type="noConversion"/>
  </si>
  <si>
    <t xml:space="preserve">    新增一般债券转贷支出</t>
    <phoneticPr fontId="3" type="noConversion"/>
  </si>
  <si>
    <t xml:space="preserve">    向外国政府借款转贷支出</t>
    <phoneticPr fontId="3" type="noConversion"/>
  </si>
  <si>
    <t xml:space="preserve">    再融资一般债券转贷支出</t>
    <phoneticPr fontId="3" type="noConversion"/>
  </si>
  <si>
    <t xml:space="preserve">    向国际组织借款转贷支出</t>
    <phoneticPr fontId="3" type="noConversion"/>
  </si>
  <si>
    <t xml:space="preserve">     体制上解支出</t>
    <phoneticPr fontId="3" type="noConversion"/>
  </si>
  <si>
    <t xml:space="preserve">     专项上解支出</t>
    <phoneticPr fontId="3" type="noConversion"/>
  </si>
  <si>
    <t xml:space="preserve">    从政府性基金预算调入一般公共预算</t>
    <phoneticPr fontId="3" type="noConversion"/>
  </si>
  <si>
    <t xml:space="preserve">    从国有资本经营预算调入一般公共预算</t>
    <phoneticPr fontId="3" type="noConversion"/>
  </si>
  <si>
    <t xml:space="preserve">    从其他资金调入一般公共预算</t>
    <phoneticPr fontId="3" type="noConversion"/>
  </si>
  <si>
    <t xml:space="preserve">       其他返还性收入</t>
    <phoneticPr fontId="3" type="noConversion"/>
  </si>
  <si>
    <t xml:space="preserve">         地方政府一般债券收入</t>
    <phoneticPr fontId="3" type="noConversion"/>
  </si>
  <si>
    <t xml:space="preserve">         地方政府再融资一般债券收入</t>
    <phoneticPr fontId="3" type="noConversion"/>
  </si>
  <si>
    <t xml:space="preserve">         地方政府向外国政府借款收入</t>
    <phoneticPr fontId="3" type="noConversion"/>
  </si>
  <si>
    <t xml:space="preserve">         地方政府向国际组织借款收入</t>
    <phoneticPr fontId="3" type="noConversion"/>
  </si>
  <si>
    <t xml:space="preserve">       所得税基数返还支出</t>
    <phoneticPr fontId="3" type="noConversion"/>
  </si>
  <si>
    <t xml:space="preserve">       成品油税费改革税收返还支出</t>
    <phoneticPr fontId="3" type="noConversion"/>
  </si>
  <si>
    <t xml:space="preserve">       增值税税收返还支出</t>
    <phoneticPr fontId="3" type="noConversion"/>
  </si>
  <si>
    <t xml:space="preserve">       消费税税收返还支出</t>
    <phoneticPr fontId="3" type="noConversion"/>
  </si>
  <si>
    <t xml:space="preserve">       增值税“五五分享”税收返还支出</t>
    <phoneticPr fontId="3" type="noConversion"/>
  </si>
  <si>
    <t xml:space="preserve">       体制补助支出</t>
    <phoneticPr fontId="3" type="noConversion"/>
  </si>
  <si>
    <t xml:space="preserve">       均衡性转移支付支出</t>
    <phoneticPr fontId="3" type="noConversion"/>
  </si>
  <si>
    <t xml:space="preserve">       县级基本财力保障机制奖补资金支出</t>
    <phoneticPr fontId="3" type="noConversion"/>
  </si>
  <si>
    <t xml:space="preserve">       结算补助支出</t>
    <phoneticPr fontId="3" type="noConversion"/>
  </si>
  <si>
    <t xml:space="preserve">       资源枯竭型城市转移支付补助支出</t>
    <phoneticPr fontId="3" type="noConversion"/>
  </si>
  <si>
    <t xml:space="preserve">       企业事业单位划转补助支出</t>
    <phoneticPr fontId="3" type="noConversion"/>
  </si>
  <si>
    <t xml:space="preserve">       成品油税费改革转移支付补助支出</t>
    <phoneticPr fontId="3" type="noConversion"/>
  </si>
  <si>
    <t xml:space="preserve">       基层公检法司转移支付支出</t>
    <phoneticPr fontId="3" type="noConversion"/>
  </si>
  <si>
    <t xml:space="preserve">       城乡义务教育转移支付支出</t>
    <phoneticPr fontId="3" type="noConversion"/>
  </si>
  <si>
    <t xml:space="preserve">       基本养老金转移支付支出</t>
    <phoneticPr fontId="3" type="noConversion"/>
  </si>
  <si>
    <t xml:space="preserve">       城乡居民基本医疗保险转移支付支出</t>
    <phoneticPr fontId="3" type="noConversion"/>
  </si>
  <si>
    <t xml:space="preserve">       农村综合改革转移支付支出</t>
    <phoneticPr fontId="3" type="noConversion"/>
  </si>
  <si>
    <t xml:space="preserve">       产粮(油)大县奖励资金支出</t>
    <phoneticPr fontId="3" type="noConversion"/>
  </si>
  <si>
    <t xml:space="preserve">       重点生态功能区转移支付支出</t>
    <phoneticPr fontId="3" type="noConversion"/>
  </si>
  <si>
    <t xml:space="preserve">       固定数额补助支出</t>
    <phoneticPr fontId="3" type="noConversion"/>
  </si>
  <si>
    <t xml:space="preserve">       民族地区转移支付支出</t>
    <phoneticPr fontId="3" type="noConversion"/>
  </si>
  <si>
    <t xml:space="preserve">       边境地区转移支付支出</t>
    <phoneticPr fontId="3" type="noConversion"/>
  </si>
  <si>
    <t xml:space="preserve">       教育共同财政事权转移支付支出</t>
    <phoneticPr fontId="3" type="noConversion"/>
  </si>
  <si>
    <t xml:space="preserve">       卫生健康共同财政事权转移支付支出</t>
    <phoneticPr fontId="3" type="noConversion"/>
  </si>
  <si>
    <t xml:space="preserve">       节能环保共同财政事权转移支付支出</t>
    <phoneticPr fontId="3" type="noConversion"/>
  </si>
  <si>
    <t xml:space="preserve">       住房保障共同财政事权转移支付支出</t>
    <phoneticPr fontId="3" type="noConversion"/>
  </si>
  <si>
    <t xml:space="preserve">       其他返还性支出</t>
    <phoneticPr fontId="3" type="noConversion"/>
  </si>
  <si>
    <t xml:space="preserve">       外交共同财政事权转移支付支出</t>
    <phoneticPr fontId="3" type="noConversion"/>
  </si>
  <si>
    <t xml:space="preserve">    一般债券还本支出</t>
    <phoneticPr fontId="3" type="noConversion"/>
  </si>
  <si>
    <t xml:space="preserve">    再融资一般债券还本支出</t>
    <phoneticPr fontId="3" type="noConversion"/>
  </si>
  <si>
    <t>七、文化旅游体育与传媒支出</t>
    <phoneticPr fontId="3" type="noConversion"/>
  </si>
  <si>
    <t>二十四、债务发行费支出</t>
  </si>
  <si>
    <t xml:space="preserve">  补充预算稳定调节基金</t>
  </si>
  <si>
    <t xml:space="preserve">  年终结余</t>
  </si>
  <si>
    <t xml:space="preserve">       贫困地区转移支付支出</t>
    <phoneticPr fontId="3" type="noConversion"/>
  </si>
  <si>
    <t xml:space="preserve">       国防共同财政事权转移支付支出</t>
    <phoneticPr fontId="3" type="noConversion"/>
  </si>
  <si>
    <t xml:space="preserve">       公共安全共同财政事权转移支付支出</t>
    <phoneticPr fontId="3" type="noConversion"/>
  </si>
  <si>
    <t xml:space="preserve">       科学技术共同财政事权转移支付支出</t>
    <phoneticPr fontId="3" type="noConversion"/>
  </si>
  <si>
    <t xml:space="preserve">       城乡社区共同财政事权转移支付支出</t>
    <phoneticPr fontId="3" type="noConversion"/>
  </si>
  <si>
    <t xml:space="preserve">       农林水共同财政事权转移支付支出</t>
    <phoneticPr fontId="3" type="noConversion"/>
  </si>
  <si>
    <t xml:space="preserve">       交通运输共同财政事权转移支付支出</t>
    <phoneticPr fontId="3" type="noConversion"/>
  </si>
  <si>
    <t xml:space="preserve">       金融共同财政事权转移支付支出</t>
    <phoneticPr fontId="3" type="noConversion"/>
  </si>
  <si>
    <t xml:space="preserve">       其他共同财政事权转移支付支出</t>
    <phoneticPr fontId="3" type="noConversion"/>
  </si>
  <si>
    <t xml:space="preserve">       其他一般性转移支付支出</t>
    <phoneticPr fontId="3" type="noConversion"/>
  </si>
  <si>
    <t xml:space="preserve">       商业服务业等共同财政事权转移支付支出</t>
    <phoneticPr fontId="3" type="noConversion"/>
  </si>
  <si>
    <t xml:space="preserve">       粮油物资储备共同财政事权转移支付支出</t>
    <phoneticPr fontId="3" type="noConversion"/>
  </si>
  <si>
    <t xml:space="preserve">     文化旅游体育与传媒共同财政事权转移支付收入</t>
    <phoneticPr fontId="3" type="noConversion"/>
  </si>
  <si>
    <t xml:space="preserve">    社会保障和就业共同财政事权转移支付收入</t>
    <phoneticPr fontId="3" type="noConversion"/>
  </si>
  <si>
    <t xml:space="preserve">     自然资源海洋气象等共同财政事权转移支付收入</t>
    <phoneticPr fontId="3" type="noConversion"/>
  </si>
  <si>
    <t xml:space="preserve">    资源勘探信息等共同财政事权转移支付收入</t>
    <phoneticPr fontId="3" type="noConversion"/>
  </si>
  <si>
    <t xml:space="preserve">       一般公共服务共同财政事权转移支付支出</t>
    <phoneticPr fontId="3" type="noConversion"/>
  </si>
  <si>
    <t xml:space="preserve">         文化旅游体育与传媒共同财政事权转移支付支出</t>
    <phoneticPr fontId="3" type="noConversion"/>
  </si>
  <si>
    <t xml:space="preserve">        社会保障和就业共同财政事权转移支付支出</t>
    <phoneticPr fontId="3" type="noConversion"/>
  </si>
  <si>
    <t xml:space="preserve">        资源勘探信息等共同财政事权转移支付支出</t>
    <phoneticPr fontId="3" type="noConversion"/>
  </si>
  <si>
    <t xml:space="preserve">         自然资源海洋气象等共同财政事权转移支付支出</t>
    <phoneticPr fontId="3" type="noConversion"/>
  </si>
  <si>
    <t xml:space="preserve">    一般公共服务共同财政事权转移支付收入</t>
    <phoneticPr fontId="3" type="noConversion"/>
  </si>
  <si>
    <t xml:space="preserve">    外交共同财政事权转移支付收入</t>
    <phoneticPr fontId="3" type="noConversion"/>
  </si>
  <si>
    <t xml:space="preserve">    国防共同财政事权转移支付收入</t>
    <phoneticPr fontId="3" type="noConversion"/>
  </si>
  <si>
    <t xml:space="preserve">    公共安全共同财政事权转移支付收入</t>
    <phoneticPr fontId="3" type="noConversion"/>
  </si>
  <si>
    <t xml:space="preserve">    教育共同财政事权转移支付收入</t>
    <phoneticPr fontId="3" type="noConversion"/>
  </si>
  <si>
    <t xml:space="preserve">    科学技术共同财政事权转移支付收入</t>
    <phoneticPr fontId="3" type="noConversion"/>
  </si>
  <si>
    <t xml:space="preserve">    卫生健康共同财政事权转移支付收入</t>
    <phoneticPr fontId="3" type="noConversion"/>
  </si>
  <si>
    <t xml:space="preserve">    节能环保共同财政事权转移支付收入</t>
    <phoneticPr fontId="3" type="noConversion"/>
  </si>
  <si>
    <t xml:space="preserve">    城乡社区共同财政事权转移支付收入</t>
    <phoneticPr fontId="3" type="noConversion"/>
  </si>
  <si>
    <t xml:space="preserve">    农林水共同财政事权转移支付收入</t>
    <phoneticPr fontId="3" type="noConversion"/>
  </si>
  <si>
    <t xml:space="preserve">    交通运输共同财政事权转移支付收入</t>
    <phoneticPr fontId="3" type="noConversion"/>
  </si>
  <si>
    <t xml:space="preserve">    商业服务业等共同财政事权转移支付收入</t>
    <phoneticPr fontId="3" type="noConversion"/>
  </si>
  <si>
    <t xml:space="preserve">    金融共同财政事权转移支付收入</t>
    <phoneticPr fontId="3" type="noConversion"/>
  </si>
  <si>
    <t xml:space="preserve">    住房保障共同财政事权转移支付收入</t>
    <phoneticPr fontId="3" type="noConversion"/>
  </si>
  <si>
    <t xml:space="preserve">    粮油物资储备共同财政事权转移支付收入</t>
    <phoneticPr fontId="3" type="noConversion"/>
  </si>
  <si>
    <t xml:space="preserve">    其他共同财政事权转移支付收入</t>
    <phoneticPr fontId="3" type="noConversion"/>
  </si>
  <si>
    <t xml:space="preserve">    其他一般性转移支付收入</t>
    <phoneticPr fontId="3" type="noConversion"/>
  </si>
  <si>
    <t xml:space="preserve">   再融资专项债务收入</t>
    <phoneticPr fontId="3" type="noConversion"/>
  </si>
  <si>
    <t xml:space="preserve">    地方政府向外国政府借款还本支出</t>
    <phoneticPr fontId="3" type="noConversion"/>
  </si>
  <si>
    <t xml:space="preserve">    地方政府向国际组织借款还本支出</t>
    <phoneticPr fontId="3" type="noConversion"/>
  </si>
  <si>
    <t xml:space="preserve">   新增专项债务转贷支出</t>
    <phoneticPr fontId="3" type="noConversion"/>
  </si>
  <si>
    <t xml:space="preserve">   再融资专项债务转贷支出</t>
    <phoneticPr fontId="3" type="noConversion"/>
  </si>
  <si>
    <t>社会保险基金上级补助收入</t>
    <phoneticPr fontId="12" type="noConversion"/>
  </si>
  <si>
    <t>三、职工基本医疗保险基金收入</t>
    <phoneticPr fontId="12" type="noConversion"/>
  </si>
  <si>
    <t>社会保险基金上年结余收入</t>
    <phoneticPr fontId="3" type="noConversion"/>
  </si>
  <si>
    <t xml:space="preserve">   职工基本医疗保险基金年末累计结余</t>
    <phoneticPr fontId="13" type="noConversion"/>
  </si>
  <si>
    <t>二、机关事业单位基本养老保险基金支出</t>
    <phoneticPr fontId="12" type="noConversion"/>
  </si>
  <si>
    <t>三、职工基本医疗保险基金支出</t>
    <phoneticPr fontId="12" type="noConversion"/>
  </si>
  <si>
    <t>　　其中：失业保险金</t>
    <phoneticPr fontId="12" type="noConversion"/>
  </si>
  <si>
    <t>　　其中：工伤保险待遇</t>
    <phoneticPr fontId="3" type="noConversion"/>
  </si>
  <si>
    <t>　　其中：基本养老金</t>
    <phoneticPr fontId="12" type="noConversion"/>
  </si>
  <si>
    <t xml:space="preserve">          其他企业职工基本养老保险基金支出</t>
    <phoneticPr fontId="12" type="noConversion"/>
  </si>
  <si>
    <t>2019年自治区本级国有资本经营预算调整方案（草案）</t>
    <phoneticPr fontId="3" type="noConversion"/>
  </si>
  <si>
    <t>2019年自治区本级社会保险基金预算调整方案（草案）</t>
    <phoneticPr fontId="3" type="noConversion"/>
  </si>
  <si>
    <t>2019年自治区本级一般公共预算调整方案（草案）</t>
    <phoneticPr fontId="3" type="noConversion"/>
  </si>
  <si>
    <t>2019年自治区本级政府性基金预算调整方案（草案）</t>
    <phoneticPr fontId="3" type="noConversion"/>
  </si>
  <si>
    <t>手工调减9981万元</t>
    <phoneticPr fontId="3" type="noConversion"/>
  </si>
  <si>
    <t>附件1：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</si>
</sst>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 * #,##0.00_ ;_ * \-#,##0.00_ ;_ * &quot;-&quot;??_ ;_ @_ "/>
    <numFmt numFmtId="176" formatCode="0_ "/>
    <numFmt numFmtId="177" formatCode="0_);[Red]\(0\)"/>
    <numFmt numFmtId="178" formatCode="#,##0_ ;[Red]\-#,##0\ "/>
    <numFmt numFmtId="179" formatCode="_ * #,##0_ ;_ * \-#,##0_ ;_ * &quot;-&quot;??_ ;_ @_ "/>
  </numFmts>
  <fonts count="27">
    <font>
      <sz val="12"/>
      <name val="宋体"/>
      <charset val="134"/>
    </font>
    <font>
      <sz val="11"/>
      <color theme="1"/>
      <name val="微软雅黑"/>
      <family val="2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2"/>
      <name val="黑体"/>
      <family val="3"/>
      <charset val="134"/>
    </font>
    <font>
      <sz val="10"/>
      <name val="宋体"/>
      <family val="3"/>
      <charset val="134"/>
    </font>
    <font>
      <b/>
      <sz val="10"/>
      <name val="宋体"/>
      <family val="3"/>
      <charset val="134"/>
    </font>
    <font>
      <sz val="11"/>
      <name val="宋体"/>
      <family val="3"/>
      <charset val="134"/>
    </font>
    <font>
      <sz val="14"/>
      <name val="黑体"/>
      <family val="3"/>
      <charset val="134"/>
    </font>
    <font>
      <sz val="11"/>
      <name val="Arial Unicode MS"/>
      <family val="2"/>
      <charset val="134"/>
    </font>
    <font>
      <b/>
      <sz val="11"/>
      <name val="Arial Unicode MS"/>
      <family val="2"/>
      <charset val="134"/>
    </font>
    <font>
      <b/>
      <sz val="11"/>
      <name val="宋体"/>
      <family val="3"/>
      <charset val="134"/>
    </font>
    <font>
      <sz val="9"/>
      <name val="宋体"/>
      <family val="3"/>
      <charset val="134"/>
    </font>
    <font>
      <sz val="9"/>
      <name val="微软雅黑"/>
      <family val="2"/>
      <charset val="134"/>
    </font>
    <font>
      <sz val="14"/>
      <color theme="1"/>
      <name val="黑体"/>
      <family val="3"/>
      <charset val="134"/>
    </font>
    <font>
      <sz val="12"/>
      <color theme="1"/>
      <name val="宋体"/>
      <family val="3"/>
      <charset val="134"/>
    </font>
    <font>
      <sz val="20"/>
      <color theme="1"/>
      <name val="方正小标宋_GBK"/>
      <family val="4"/>
      <charset val="134"/>
    </font>
    <font>
      <sz val="12"/>
      <color theme="1"/>
      <name val="黑体"/>
      <family val="3"/>
      <charset val="134"/>
    </font>
    <font>
      <sz val="11"/>
      <color theme="1"/>
      <name val="宋体"/>
      <family val="3"/>
      <charset val="134"/>
    </font>
    <font>
      <b/>
      <sz val="11"/>
      <color theme="1"/>
      <name val="宋体"/>
      <family val="3"/>
      <charset val="134"/>
    </font>
    <font>
      <sz val="11"/>
      <color theme="1"/>
      <name val="Arial Unicode MS"/>
      <family val="2"/>
      <charset val="134"/>
    </font>
    <font>
      <b/>
      <sz val="11"/>
      <color theme="1"/>
      <name val="Arial Unicode MS"/>
      <family val="2"/>
      <charset val="134"/>
    </font>
    <font>
      <sz val="10"/>
      <color theme="1"/>
      <name val="宋体"/>
      <family val="3"/>
      <charset val="134"/>
    </font>
    <font>
      <sz val="9"/>
      <color theme="1"/>
      <name val="宋体"/>
      <family val="3"/>
      <charset val="134"/>
    </font>
    <font>
      <sz val="20"/>
      <name val="方正小标宋_GBK"/>
      <family val="4"/>
      <charset val="134"/>
    </font>
    <font>
      <sz val="12"/>
      <name val="宋体"/>
      <family val="3"/>
      <charset val="134"/>
    </font>
    <font>
      <sz val="10"/>
      <color rgb="FFFF000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2" fillId="0" borderId="0"/>
    <xf numFmtId="0" fontId="2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3" fontId="25" fillId="0" borderId="0" applyFont="0" applyFill="0" applyBorder="0" applyAlignment="0" applyProtection="0">
      <alignment vertical="center"/>
    </xf>
  </cellStyleXfs>
  <cellXfs count="71">
    <xf numFmtId="0" fontId="0" fillId="0" borderId="0" xfId="0">
      <alignment vertical="center"/>
    </xf>
    <xf numFmtId="0" fontId="0" fillId="0" borderId="0" xfId="0" applyFill="1">
      <alignment vertical="center"/>
    </xf>
    <xf numFmtId="0" fontId="5" fillId="0" borderId="0" xfId="0" applyNumberFormat="1" applyFont="1" applyFill="1" applyBorder="1" applyAlignment="1" applyProtection="1">
      <alignment horizontal="right" vertical="center"/>
    </xf>
    <xf numFmtId="0" fontId="5" fillId="0" borderId="0" xfId="0" applyFont="1" applyFill="1">
      <alignment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right" vertical="center"/>
    </xf>
    <xf numFmtId="0" fontId="6" fillId="0" borderId="0" xfId="0" applyFont="1" applyFill="1">
      <alignment vertical="center"/>
    </xf>
    <xf numFmtId="0" fontId="5" fillId="0" borderId="0" xfId="0" applyFont="1" applyFill="1" applyAlignment="1">
      <alignment vertical="center" wrapText="1"/>
    </xf>
    <xf numFmtId="0" fontId="8" fillId="0" borderId="0" xfId="1" applyNumberFormat="1" applyFont="1" applyFill="1" applyAlignment="1" applyProtection="1">
      <alignment horizontal="left" vertical="top"/>
    </xf>
    <xf numFmtId="178" fontId="9" fillId="0" borderId="1" xfId="1" applyNumberFormat="1" applyFont="1" applyFill="1" applyBorder="1" applyAlignment="1" applyProtection="1">
      <alignment horizontal="right" vertical="center"/>
    </xf>
    <xf numFmtId="0" fontId="11" fillId="0" borderId="4" xfId="0" applyNumberFormat="1" applyFont="1" applyFill="1" applyBorder="1" applyAlignment="1" applyProtection="1">
      <alignment horizontal="center" vertical="center"/>
    </xf>
    <xf numFmtId="177" fontId="11" fillId="0" borderId="1" xfId="0" applyNumberFormat="1" applyFont="1" applyBorder="1" applyAlignment="1" applyProtection="1">
      <alignment horizontal="center" vertical="center" wrapText="1"/>
      <protection locked="0"/>
    </xf>
    <xf numFmtId="177" fontId="11" fillId="0" borderId="1" xfId="0" applyNumberFormat="1" applyFont="1" applyBorder="1" applyAlignment="1" applyProtection="1">
      <alignment horizontal="center" vertical="center"/>
      <protection locked="0"/>
    </xf>
    <xf numFmtId="0" fontId="7" fillId="0" borderId="1" xfId="0" applyNumberFormat="1" applyFont="1" applyFill="1" applyBorder="1" applyAlignment="1" applyProtection="1">
      <alignment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NumberFormat="1" applyFont="1" applyFill="1" applyBorder="1" applyAlignment="1">
      <alignment horizontal="center" vertical="center"/>
    </xf>
    <xf numFmtId="178" fontId="9" fillId="0" borderId="1" xfId="1" applyNumberFormat="1" applyFont="1" applyFill="1" applyBorder="1" applyAlignment="1" applyProtection="1">
      <alignment vertical="center"/>
    </xf>
    <xf numFmtId="0" fontId="2" fillId="0" borderId="0" xfId="2" applyFill="1">
      <alignment vertical="center"/>
    </xf>
    <xf numFmtId="0" fontId="5" fillId="0" borderId="0" xfId="2" applyNumberFormat="1" applyFont="1" applyFill="1" applyBorder="1" applyAlignment="1" applyProtection="1">
      <alignment horizontal="right" vertical="center"/>
    </xf>
    <xf numFmtId="0" fontId="5" fillId="0" borderId="0" xfId="2" applyNumberFormat="1" applyFont="1" applyFill="1" applyBorder="1" applyAlignment="1" applyProtection="1">
      <alignment horizontal="center" vertical="center"/>
    </xf>
    <xf numFmtId="0" fontId="11" fillId="0" borderId="1" xfId="2" applyNumberFormat="1" applyFont="1" applyFill="1" applyBorder="1" applyAlignment="1" applyProtection="1">
      <alignment horizontal="center" vertical="center"/>
    </xf>
    <xf numFmtId="0" fontId="7" fillId="0" borderId="1" xfId="2" applyNumberFormat="1" applyFont="1" applyFill="1" applyBorder="1" applyAlignment="1" applyProtection="1">
      <alignment vertical="center"/>
    </xf>
    <xf numFmtId="178" fontId="9" fillId="0" borderId="1" xfId="3" applyNumberFormat="1" applyFont="1" applyFill="1" applyBorder="1" applyAlignment="1" applyProtection="1">
      <alignment vertical="center"/>
    </xf>
    <xf numFmtId="0" fontId="7" fillId="0" borderId="1" xfId="2" applyFont="1" applyFill="1" applyBorder="1">
      <alignment vertical="center"/>
    </xf>
    <xf numFmtId="0" fontId="5" fillId="0" borderId="0" xfId="2" applyFont="1" applyFill="1">
      <alignment vertical="center"/>
    </xf>
    <xf numFmtId="178" fontId="5" fillId="0" borderId="0" xfId="2" applyNumberFormat="1" applyFont="1" applyFill="1">
      <alignment vertical="center"/>
    </xf>
    <xf numFmtId="0" fontId="11" fillId="0" borderId="1" xfId="2" applyFont="1" applyFill="1" applyBorder="1" applyAlignment="1">
      <alignment horizontal="center" vertical="center"/>
    </xf>
    <xf numFmtId="178" fontId="10" fillId="0" borderId="1" xfId="3" applyNumberFormat="1" applyFont="1" applyFill="1" applyBorder="1" applyAlignment="1">
      <alignment vertical="center"/>
    </xf>
    <xf numFmtId="0" fontId="11" fillId="0" borderId="1" xfId="2" applyNumberFormat="1" applyFont="1" applyFill="1" applyBorder="1" applyAlignment="1">
      <alignment horizontal="center" vertical="center"/>
    </xf>
    <xf numFmtId="176" fontId="14" fillId="0" borderId="0" xfId="2" applyNumberFormat="1" applyFont="1" applyFill="1" applyProtection="1">
      <alignment vertical="center"/>
      <protection locked="0"/>
    </xf>
    <xf numFmtId="176" fontId="15" fillId="0" borderId="0" xfId="2" applyNumberFormat="1" applyFont="1" applyFill="1" applyProtection="1">
      <alignment vertical="center"/>
      <protection locked="0"/>
    </xf>
    <xf numFmtId="176" fontId="2" fillId="0" borderId="0" xfId="2" applyNumberFormat="1" applyProtection="1">
      <alignment vertical="center"/>
      <protection locked="0"/>
    </xf>
    <xf numFmtId="176" fontId="4" fillId="0" borderId="0" xfId="2" applyNumberFormat="1" applyFont="1" applyAlignment="1" applyProtection="1">
      <alignment horizontal="center" vertical="center"/>
      <protection locked="0"/>
    </xf>
    <xf numFmtId="176" fontId="17" fillId="0" borderId="0" xfId="2" applyNumberFormat="1" applyFont="1" applyFill="1" applyProtection="1">
      <alignment vertical="center"/>
      <protection locked="0"/>
    </xf>
    <xf numFmtId="177" fontId="19" fillId="0" borderId="1" xfId="2" applyNumberFormat="1" applyFont="1" applyFill="1" applyBorder="1" applyAlignment="1" applyProtection="1">
      <alignment horizontal="center" vertical="center" wrapText="1"/>
      <protection locked="0"/>
    </xf>
    <xf numFmtId="177" fontId="19" fillId="0" borderId="1" xfId="2" applyNumberFormat="1" applyFont="1" applyFill="1" applyBorder="1" applyAlignment="1" applyProtection="1">
      <alignment horizontal="center" vertical="center"/>
      <protection locked="0"/>
    </xf>
    <xf numFmtId="177" fontId="18" fillId="0" borderId="1" xfId="2" applyNumberFormat="1" applyFont="1" applyFill="1" applyBorder="1" applyAlignment="1">
      <alignment vertical="center"/>
    </xf>
    <xf numFmtId="177" fontId="18" fillId="0" borderId="1" xfId="2" applyNumberFormat="1" applyFont="1" applyFill="1" applyBorder="1" applyAlignment="1" applyProtection="1">
      <alignment vertical="center"/>
      <protection locked="0"/>
    </xf>
    <xf numFmtId="177" fontId="18" fillId="0" borderId="1" xfId="2" applyNumberFormat="1" applyFont="1" applyFill="1" applyBorder="1" applyAlignment="1">
      <alignment horizontal="left" vertical="center" indent="1"/>
    </xf>
    <xf numFmtId="177" fontId="19" fillId="0" borderId="1" xfId="2" applyNumberFormat="1" applyFont="1" applyFill="1" applyBorder="1" applyAlignment="1" applyProtection="1">
      <alignment vertical="center" wrapText="1"/>
      <protection locked="0"/>
    </xf>
    <xf numFmtId="177" fontId="18" fillId="0" borderId="1" xfId="2" applyNumberFormat="1" applyFont="1" applyFill="1" applyBorder="1" applyAlignment="1" applyProtection="1">
      <alignment horizontal="left" vertical="center" wrapText="1"/>
      <protection locked="0"/>
    </xf>
    <xf numFmtId="177" fontId="18" fillId="0" borderId="1" xfId="2" applyNumberFormat="1" applyFont="1" applyFill="1" applyBorder="1" applyAlignment="1" applyProtection="1">
      <alignment vertical="center" wrapText="1"/>
      <protection locked="0"/>
    </xf>
    <xf numFmtId="176" fontId="7" fillId="0" borderId="0" xfId="2" applyNumberFormat="1" applyFont="1" applyProtection="1">
      <alignment vertical="center"/>
      <protection locked="0"/>
    </xf>
    <xf numFmtId="176" fontId="3" fillId="0" borderId="0" xfId="2" applyNumberFormat="1" applyFont="1" applyProtection="1">
      <alignment vertical="center"/>
      <protection locked="0"/>
    </xf>
    <xf numFmtId="177" fontId="19" fillId="0" borderId="1" xfId="2" applyNumberFormat="1" applyFont="1" applyFill="1" applyBorder="1" applyAlignment="1" applyProtection="1">
      <alignment horizontal="left" vertical="center" wrapText="1"/>
      <protection locked="0"/>
    </xf>
    <xf numFmtId="177" fontId="18" fillId="0" borderId="1" xfId="2" applyNumberFormat="1" applyFont="1" applyFill="1" applyBorder="1" applyAlignment="1" applyProtection="1">
      <alignment horizontal="left" vertical="center" wrapText="1" indent="1"/>
      <protection locked="0"/>
    </xf>
    <xf numFmtId="177" fontId="18" fillId="0" borderId="1" xfId="2" applyNumberFormat="1" applyFont="1" applyFill="1" applyBorder="1" applyAlignment="1" applyProtection="1">
      <alignment horizontal="left" vertical="center"/>
      <protection locked="0"/>
    </xf>
    <xf numFmtId="177" fontId="19" fillId="0" borderId="1" xfId="2" applyNumberFormat="1" applyFont="1" applyFill="1" applyBorder="1" applyAlignment="1" applyProtection="1">
      <alignment vertical="center"/>
      <protection locked="0"/>
    </xf>
    <xf numFmtId="177" fontId="22" fillId="0" borderId="1" xfId="2" applyNumberFormat="1" applyFont="1" applyFill="1" applyBorder="1" applyAlignment="1" applyProtection="1">
      <alignment horizontal="left" vertical="center" wrapText="1" indent="1"/>
      <protection locked="0"/>
    </xf>
    <xf numFmtId="177" fontId="23" fillId="0" borderId="1" xfId="2" applyNumberFormat="1" applyFont="1" applyFill="1" applyBorder="1" applyAlignment="1" applyProtection="1">
      <alignment horizontal="left" vertical="center" wrapText="1" indent="1"/>
      <protection locked="0"/>
    </xf>
    <xf numFmtId="177" fontId="22" fillId="0" borderId="1" xfId="2" applyNumberFormat="1" applyFont="1" applyFill="1" applyBorder="1" applyAlignment="1" applyProtection="1">
      <alignment vertical="center" wrapText="1"/>
      <protection locked="0"/>
    </xf>
    <xf numFmtId="177" fontId="23" fillId="0" borderId="1" xfId="2" applyNumberFormat="1" applyFont="1" applyFill="1" applyBorder="1" applyAlignment="1" applyProtection="1">
      <alignment vertical="center" wrapText="1"/>
      <protection locked="0"/>
    </xf>
    <xf numFmtId="179" fontId="20" fillId="0" borderId="1" xfId="4" applyNumberFormat="1" applyFont="1" applyFill="1" applyBorder="1" applyAlignment="1" applyProtection="1">
      <alignment horizontal="right" vertical="center" wrapText="1"/>
    </xf>
    <xf numFmtId="179" fontId="20" fillId="0" borderId="1" xfId="4" applyNumberFormat="1" applyFont="1" applyFill="1" applyBorder="1" applyAlignment="1">
      <alignment vertical="center"/>
    </xf>
    <xf numFmtId="179" fontId="20" fillId="0" borderId="1" xfId="4" applyNumberFormat="1" applyFont="1" applyFill="1" applyBorder="1" applyAlignment="1">
      <alignment horizontal="right" vertical="center"/>
    </xf>
    <xf numFmtId="179" fontId="20" fillId="0" borderId="1" xfId="4" applyNumberFormat="1" applyFont="1" applyFill="1" applyBorder="1" applyAlignment="1" applyProtection="1">
      <alignment vertical="center" wrapText="1"/>
      <protection locked="0"/>
    </xf>
    <xf numFmtId="179" fontId="20" fillId="0" borderId="1" xfId="4" applyNumberFormat="1" applyFont="1" applyFill="1" applyBorder="1" applyAlignment="1" applyProtection="1">
      <alignment horizontal="right" vertical="center" wrapText="1"/>
      <protection locked="0"/>
    </xf>
    <xf numFmtId="179" fontId="21" fillId="0" borderId="1" xfId="4" applyNumberFormat="1" applyFont="1" applyFill="1" applyBorder="1" applyAlignment="1" applyProtection="1">
      <alignment horizontal="right" vertical="center" wrapText="1"/>
    </xf>
    <xf numFmtId="179" fontId="20" fillId="0" borderId="1" xfId="4" applyNumberFormat="1" applyFont="1" applyFill="1" applyBorder="1" applyAlignment="1" applyProtection="1">
      <alignment horizontal="right" vertical="center"/>
      <protection locked="0"/>
    </xf>
    <xf numFmtId="179" fontId="21" fillId="0" borderId="1" xfId="4" applyNumberFormat="1" applyFont="1" applyFill="1" applyBorder="1" applyAlignment="1" applyProtection="1">
      <alignment horizontal="right" vertical="center"/>
      <protection locked="0"/>
    </xf>
    <xf numFmtId="179" fontId="21" fillId="0" borderId="1" xfId="4" applyNumberFormat="1" applyFont="1" applyFill="1" applyBorder="1" applyAlignment="1" applyProtection="1">
      <alignment horizontal="right" vertical="center" wrapText="1"/>
      <protection locked="0"/>
    </xf>
    <xf numFmtId="176" fontId="26" fillId="0" borderId="0" xfId="2" applyNumberFormat="1" applyFont="1" applyProtection="1">
      <alignment vertical="center"/>
      <protection locked="0"/>
    </xf>
    <xf numFmtId="0" fontId="16" fillId="0" borderId="0" xfId="2" applyFont="1" applyFill="1" applyAlignment="1">
      <alignment horizontal="center" vertical="center"/>
    </xf>
    <xf numFmtId="176" fontId="18" fillId="0" borderId="3" xfId="2" applyNumberFormat="1" applyFont="1" applyFill="1" applyBorder="1" applyAlignment="1" applyProtection="1">
      <alignment horizontal="right" vertical="center"/>
      <protection locked="0"/>
    </xf>
    <xf numFmtId="177" fontId="19" fillId="0" borderId="2" xfId="2" applyNumberFormat="1" applyFont="1" applyFill="1" applyBorder="1" applyAlignment="1" applyProtection="1">
      <alignment horizontal="center" vertical="center"/>
      <protection locked="0"/>
    </xf>
    <xf numFmtId="177" fontId="19" fillId="0" borderId="5" xfId="2" applyNumberFormat="1" applyFont="1" applyFill="1" applyBorder="1" applyAlignment="1" applyProtection="1">
      <alignment horizontal="center" vertical="center"/>
      <protection locked="0"/>
    </xf>
    <xf numFmtId="177" fontId="19" fillId="0" borderId="6" xfId="2" applyNumberFormat="1" applyFont="1" applyFill="1" applyBorder="1" applyAlignment="1" applyProtection="1">
      <alignment horizontal="center" vertical="center"/>
      <protection locked="0"/>
    </xf>
    <xf numFmtId="176" fontId="3" fillId="0" borderId="0" xfId="2" applyNumberFormat="1" applyFont="1" applyAlignment="1" applyProtection="1">
      <alignment horizontal="right" vertical="center"/>
      <protection locked="0"/>
    </xf>
    <xf numFmtId="0" fontId="24" fillId="0" borderId="0" xfId="0" applyNumberFormat="1" applyFont="1" applyFill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right" vertical="center"/>
    </xf>
    <xf numFmtId="0" fontId="5" fillId="0" borderId="0" xfId="2" applyNumberFormat="1" applyFont="1" applyFill="1" applyBorder="1" applyAlignment="1" applyProtection="1">
      <alignment horizontal="right" vertical="center"/>
    </xf>
  </cellXfs>
  <cellStyles count="5">
    <cellStyle name="常规" xfId="0" builtinId="0"/>
    <cellStyle name="常规 2" xfId="1"/>
    <cellStyle name="常规 2 2" xfId="2"/>
    <cellStyle name="千位分隔" xfId="4" builtinId="3"/>
    <cellStyle name="千位分隔 2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7ED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14"/>
  <sheetViews>
    <sheetView showGridLines="0" showZeros="0" tabSelected="1" zoomScaleNormal="100" workbookViewId="0">
      <selection activeCell="A2" sqref="A2:H2"/>
    </sheetView>
  </sheetViews>
  <sheetFormatPr defaultColWidth="9" defaultRowHeight="16.3"/>
  <cols>
    <col min="1" max="1" width="40.77734375" style="31" customWidth="1"/>
    <col min="2" max="4" width="13.33203125" style="31" customWidth="1"/>
    <col min="5" max="5" width="40.77734375" style="31" customWidth="1"/>
    <col min="6" max="8" width="13.33203125" style="31" customWidth="1"/>
    <col min="9" max="16384" width="9" style="31"/>
  </cols>
  <sheetData>
    <row r="1" spans="1:8" ht="18.350000000000001">
      <c r="A1" s="29" t="s">
        <v>277</v>
      </c>
      <c r="B1" s="30"/>
      <c r="C1" s="30"/>
      <c r="D1" s="30"/>
      <c r="E1" s="30"/>
      <c r="F1" s="30"/>
      <c r="G1" s="30"/>
      <c r="H1" s="30"/>
    </row>
    <row r="2" spans="1:8" s="32" customFormat="1" ht="48.75" customHeight="1">
      <c r="A2" s="62" t="s">
        <v>274</v>
      </c>
      <c r="B2" s="62"/>
      <c r="C2" s="62"/>
      <c r="D2" s="62"/>
      <c r="E2" s="62"/>
      <c r="F2" s="62"/>
      <c r="G2" s="62"/>
      <c r="H2" s="62"/>
    </row>
    <row r="3" spans="1:8" ht="19.55" customHeight="1">
      <c r="A3" s="33"/>
      <c r="B3" s="30"/>
      <c r="C3" s="30"/>
      <c r="D3" s="30"/>
      <c r="E3" s="30"/>
      <c r="F3" s="63" t="s">
        <v>15</v>
      </c>
      <c r="G3" s="63"/>
      <c r="H3" s="63"/>
    </row>
    <row r="4" spans="1:8" ht="28.05" customHeight="1">
      <c r="A4" s="64" t="s">
        <v>122</v>
      </c>
      <c r="B4" s="65"/>
      <c r="C4" s="65"/>
      <c r="D4" s="66"/>
      <c r="E4" s="64" t="s">
        <v>123</v>
      </c>
      <c r="F4" s="65"/>
      <c r="G4" s="65"/>
      <c r="H4" s="66"/>
    </row>
    <row r="5" spans="1:8" ht="28.05" customHeight="1">
      <c r="A5" s="34" t="s">
        <v>18</v>
      </c>
      <c r="B5" s="34" t="s">
        <v>17</v>
      </c>
      <c r="C5" s="35" t="s">
        <v>124</v>
      </c>
      <c r="D5" s="34" t="s">
        <v>139</v>
      </c>
      <c r="E5" s="34" t="s">
        <v>18</v>
      </c>
      <c r="F5" s="34" t="s">
        <v>17</v>
      </c>
      <c r="G5" s="35" t="s">
        <v>124</v>
      </c>
      <c r="H5" s="34" t="s">
        <v>139</v>
      </c>
    </row>
    <row r="6" spans="1:8" ht="25" customHeight="1">
      <c r="A6" s="36" t="s">
        <v>125</v>
      </c>
      <c r="B6" s="52">
        <f>SUM(B7:B19)</f>
        <v>1640500</v>
      </c>
      <c r="C6" s="52">
        <f t="shared" ref="C6:D6" si="0">SUM(C7:C19)</f>
        <v>0</v>
      </c>
      <c r="D6" s="52">
        <f t="shared" si="0"/>
        <v>1640500</v>
      </c>
      <c r="E6" s="37" t="s">
        <v>25</v>
      </c>
      <c r="F6" s="52">
        <v>513874</v>
      </c>
      <c r="G6" s="54">
        <v>131884</v>
      </c>
      <c r="H6" s="58">
        <f>SUM(F6:G6)</f>
        <v>645758</v>
      </c>
    </row>
    <row r="7" spans="1:8" ht="25" customHeight="1">
      <c r="A7" s="38" t="s">
        <v>64</v>
      </c>
      <c r="B7" s="53">
        <v>470500</v>
      </c>
      <c r="C7" s="54"/>
      <c r="D7" s="52">
        <f>SUM(B7:C7)</f>
        <v>470500</v>
      </c>
      <c r="E7" s="37" t="s">
        <v>26</v>
      </c>
      <c r="F7" s="52">
        <v>488</v>
      </c>
      <c r="G7" s="54">
        <v>2056</v>
      </c>
      <c r="H7" s="58">
        <f t="shared" ref="H7:H29" si="1">SUM(F7:G7)</f>
        <v>2544</v>
      </c>
    </row>
    <row r="8" spans="1:8" ht="25" customHeight="1">
      <c r="A8" s="38" t="s">
        <v>65</v>
      </c>
      <c r="B8" s="53">
        <v>312000</v>
      </c>
      <c r="C8" s="54"/>
      <c r="D8" s="52">
        <f t="shared" ref="D8:D19" si="2">SUM(B8:C8)</f>
        <v>312000</v>
      </c>
      <c r="E8" s="37" t="s">
        <v>27</v>
      </c>
      <c r="F8" s="52">
        <v>6463</v>
      </c>
      <c r="G8" s="54">
        <v>1623</v>
      </c>
      <c r="H8" s="58">
        <f t="shared" si="1"/>
        <v>8086</v>
      </c>
    </row>
    <row r="9" spans="1:8" ht="25" customHeight="1">
      <c r="A9" s="38" t="s">
        <v>66</v>
      </c>
      <c r="B9" s="53">
        <v>83000</v>
      </c>
      <c r="C9" s="54"/>
      <c r="D9" s="52">
        <f t="shared" si="2"/>
        <v>83000</v>
      </c>
      <c r="E9" s="37" t="s">
        <v>28</v>
      </c>
      <c r="F9" s="52">
        <v>746840</v>
      </c>
      <c r="G9" s="54">
        <v>555014</v>
      </c>
      <c r="H9" s="58">
        <f t="shared" si="1"/>
        <v>1301854</v>
      </c>
    </row>
    <row r="10" spans="1:8" ht="25" customHeight="1">
      <c r="A10" s="38" t="s">
        <v>67</v>
      </c>
      <c r="B10" s="55">
        <v>457400</v>
      </c>
      <c r="C10" s="56"/>
      <c r="D10" s="52">
        <v>457400</v>
      </c>
      <c r="E10" s="37" t="s">
        <v>126</v>
      </c>
      <c r="F10" s="52">
        <v>687265</v>
      </c>
      <c r="G10" s="54">
        <v>334258</v>
      </c>
      <c r="H10" s="58">
        <f t="shared" si="1"/>
        <v>1021523</v>
      </c>
    </row>
    <row r="11" spans="1:8" ht="25" customHeight="1">
      <c r="A11" s="38" t="s">
        <v>68</v>
      </c>
      <c r="B11" s="53">
        <v>84000</v>
      </c>
      <c r="C11" s="53">
        <f t="shared" ref="C11" si="3">SUM(C12:C20)</f>
        <v>0</v>
      </c>
      <c r="D11" s="52">
        <v>84000</v>
      </c>
      <c r="E11" s="37" t="s">
        <v>127</v>
      </c>
      <c r="F11" s="56">
        <v>89541</v>
      </c>
      <c r="G11" s="54">
        <v>9052</v>
      </c>
      <c r="H11" s="58">
        <f t="shared" si="1"/>
        <v>98593</v>
      </c>
    </row>
    <row r="12" spans="1:8" ht="25" customHeight="1">
      <c r="A12" s="38" t="s">
        <v>69</v>
      </c>
      <c r="B12" s="53">
        <v>57800</v>
      </c>
      <c r="C12" s="54"/>
      <c r="D12" s="52">
        <f t="shared" si="2"/>
        <v>57800</v>
      </c>
      <c r="E12" s="37" t="s">
        <v>215</v>
      </c>
      <c r="F12" s="56">
        <v>216705</v>
      </c>
      <c r="G12" s="54">
        <v>53324</v>
      </c>
      <c r="H12" s="58">
        <f t="shared" si="1"/>
        <v>270029</v>
      </c>
    </row>
    <row r="13" spans="1:8" ht="25" customHeight="1">
      <c r="A13" s="38" t="s">
        <v>70</v>
      </c>
      <c r="B13" s="53">
        <v>24700</v>
      </c>
      <c r="C13" s="54"/>
      <c r="D13" s="52">
        <f t="shared" si="2"/>
        <v>24700</v>
      </c>
      <c r="E13" s="37" t="s">
        <v>57</v>
      </c>
      <c r="F13" s="56">
        <v>1889963</v>
      </c>
      <c r="G13" s="54">
        <v>-30402</v>
      </c>
      <c r="H13" s="58">
        <f t="shared" si="1"/>
        <v>1859561</v>
      </c>
    </row>
    <row r="14" spans="1:8" ht="25" customHeight="1">
      <c r="A14" s="38" t="s">
        <v>71</v>
      </c>
      <c r="B14" s="53">
        <v>52600</v>
      </c>
      <c r="C14" s="54"/>
      <c r="D14" s="52">
        <f t="shared" si="2"/>
        <v>52600</v>
      </c>
      <c r="E14" s="37" t="s">
        <v>128</v>
      </c>
      <c r="F14" s="56">
        <v>237041</v>
      </c>
      <c r="G14" s="54">
        <v>-14168</v>
      </c>
      <c r="H14" s="58">
        <f t="shared" si="1"/>
        <v>222873</v>
      </c>
    </row>
    <row r="15" spans="1:8" ht="25" customHeight="1">
      <c r="A15" s="38" t="s">
        <v>72</v>
      </c>
      <c r="B15" s="53">
        <v>34500</v>
      </c>
      <c r="C15" s="54"/>
      <c r="D15" s="52">
        <f t="shared" si="2"/>
        <v>34500</v>
      </c>
      <c r="E15" s="37" t="s">
        <v>29</v>
      </c>
      <c r="F15" s="56">
        <v>70687</v>
      </c>
      <c r="G15" s="54">
        <v>89390</v>
      </c>
      <c r="H15" s="58">
        <f t="shared" si="1"/>
        <v>160077</v>
      </c>
    </row>
    <row r="16" spans="1:8" ht="25" customHeight="1">
      <c r="A16" s="38" t="s">
        <v>73</v>
      </c>
      <c r="B16" s="53">
        <v>14000</v>
      </c>
      <c r="C16" s="54"/>
      <c r="D16" s="52">
        <f t="shared" si="2"/>
        <v>14000</v>
      </c>
      <c r="E16" s="37" t="s">
        <v>30</v>
      </c>
      <c r="F16" s="56">
        <v>5724</v>
      </c>
      <c r="G16" s="54">
        <v>957</v>
      </c>
      <c r="H16" s="58">
        <f t="shared" si="1"/>
        <v>6681</v>
      </c>
    </row>
    <row r="17" spans="1:10" ht="25" customHeight="1">
      <c r="A17" s="38" t="s">
        <v>74</v>
      </c>
      <c r="B17" s="54">
        <v>13000</v>
      </c>
      <c r="C17" s="54"/>
      <c r="D17" s="52">
        <f t="shared" si="2"/>
        <v>13000</v>
      </c>
      <c r="E17" s="37" t="s">
        <v>31</v>
      </c>
      <c r="F17" s="56">
        <v>749359</v>
      </c>
      <c r="G17" s="54">
        <v>2319968</v>
      </c>
      <c r="H17" s="58">
        <f t="shared" si="1"/>
        <v>3069327</v>
      </c>
    </row>
    <row r="18" spans="1:10" ht="25" customHeight="1">
      <c r="A18" s="38" t="s">
        <v>75</v>
      </c>
      <c r="B18" s="54">
        <v>32000</v>
      </c>
      <c r="C18" s="54"/>
      <c r="D18" s="52">
        <f t="shared" si="2"/>
        <v>32000</v>
      </c>
      <c r="E18" s="37" t="s">
        <v>58</v>
      </c>
      <c r="F18" s="56">
        <v>817803</v>
      </c>
      <c r="G18" s="54">
        <v>707296</v>
      </c>
      <c r="H18" s="58">
        <f t="shared" si="1"/>
        <v>1525099</v>
      </c>
    </row>
    <row r="19" spans="1:10" ht="25" customHeight="1">
      <c r="A19" s="38" t="s">
        <v>129</v>
      </c>
      <c r="B19" s="54">
        <v>5000</v>
      </c>
      <c r="C19" s="54"/>
      <c r="D19" s="52">
        <f t="shared" si="2"/>
        <v>5000</v>
      </c>
      <c r="E19" s="37" t="s">
        <v>32</v>
      </c>
      <c r="F19" s="56">
        <v>77121</v>
      </c>
      <c r="G19" s="54">
        <v>194538</v>
      </c>
      <c r="H19" s="58">
        <f t="shared" si="1"/>
        <v>271659</v>
      </c>
    </row>
    <row r="20" spans="1:10" ht="25" customHeight="1">
      <c r="A20" s="36" t="s">
        <v>7</v>
      </c>
      <c r="B20" s="53">
        <f>SUM(B21:B28)</f>
        <v>760500</v>
      </c>
      <c r="C20" s="53">
        <f t="shared" ref="C20:D20" si="4">SUM(C21:C28)</f>
        <v>0</v>
      </c>
      <c r="D20" s="53">
        <f t="shared" si="4"/>
        <v>760500</v>
      </c>
      <c r="E20" s="37" t="s">
        <v>33</v>
      </c>
      <c r="F20" s="56">
        <v>147109</v>
      </c>
      <c r="G20" s="54">
        <v>35935</v>
      </c>
      <c r="H20" s="58">
        <f t="shared" si="1"/>
        <v>183044</v>
      </c>
    </row>
    <row r="21" spans="1:10" ht="25" customHeight="1">
      <c r="A21" s="38" t="s">
        <v>76</v>
      </c>
      <c r="B21" s="53">
        <v>189000</v>
      </c>
      <c r="C21" s="54"/>
      <c r="D21" s="52">
        <f>SUM(B21:C21)</f>
        <v>189000</v>
      </c>
      <c r="E21" s="37" t="s">
        <v>34</v>
      </c>
      <c r="F21" s="56">
        <v>230</v>
      </c>
      <c r="G21" s="54">
        <v>20</v>
      </c>
      <c r="H21" s="58">
        <f t="shared" si="1"/>
        <v>250</v>
      </c>
    </row>
    <row r="22" spans="1:10" ht="25" customHeight="1">
      <c r="A22" s="38" t="s">
        <v>77</v>
      </c>
      <c r="B22" s="53">
        <v>127500</v>
      </c>
      <c r="C22" s="54"/>
      <c r="D22" s="52">
        <f t="shared" ref="D22:D28" si="5">SUM(B22:C22)</f>
        <v>127500</v>
      </c>
      <c r="E22" s="37" t="s">
        <v>130</v>
      </c>
      <c r="F22" s="56">
        <v>106734</v>
      </c>
      <c r="G22" s="54">
        <v>-14823</v>
      </c>
      <c r="H22" s="58">
        <f t="shared" si="1"/>
        <v>91911</v>
      </c>
    </row>
    <row r="23" spans="1:10" ht="25" customHeight="1">
      <c r="A23" s="38" t="s">
        <v>78</v>
      </c>
      <c r="B23" s="53">
        <v>53000</v>
      </c>
      <c r="C23" s="54"/>
      <c r="D23" s="52">
        <f t="shared" si="5"/>
        <v>53000</v>
      </c>
      <c r="E23" s="37" t="s">
        <v>21</v>
      </c>
      <c r="F23" s="56">
        <v>340000</v>
      </c>
      <c r="G23" s="54">
        <v>-309500</v>
      </c>
      <c r="H23" s="58">
        <f t="shared" si="1"/>
        <v>30500</v>
      </c>
    </row>
    <row r="24" spans="1:10" ht="25" customHeight="1">
      <c r="A24" s="38" t="s">
        <v>79</v>
      </c>
      <c r="B24" s="53">
        <v>5000</v>
      </c>
      <c r="C24" s="54"/>
      <c r="D24" s="52">
        <f t="shared" si="5"/>
        <v>5000</v>
      </c>
      <c r="E24" s="37" t="s">
        <v>35</v>
      </c>
      <c r="F24" s="56">
        <v>64835</v>
      </c>
      <c r="G24" s="54">
        <v>21327</v>
      </c>
      <c r="H24" s="58">
        <f t="shared" si="1"/>
        <v>86162</v>
      </c>
    </row>
    <row r="25" spans="1:10" ht="25" customHeight="1">
      <c r="A25" s="38" t="s">
        <v>80</v>
      </c>
      <c r="B25" s="53">
        <v>255000</v>
      </c>
      <c r="C25" s="54"/>
      <c r="D25" s="52">
        <f t="shared" si="5"/>
        <v>255000</v>
      </c>
      <c r="E25" s="37" t="s">
        <v>131</v>
      </c>
      <c r="F25" s="56">
        <v>63109</v>
      </c>
      <c r="G25" s="54">
        <v>-28110</v>
      </c>
      <c r="H25" s="58">
        <f t="shared" si="1"/>
        <v>34999</v>
      </c>
    </row>
    <row r="26" spans="1:10" ht="25" customHeight="1">
      <c r="A26" s="38" t="s">
        <v>81</v>
      </c>
      <c r="B26" s="54">
        <v>0</v>
      </c>
      <c r="C26" s="54"/>
      <c r="D26" s="52">
        <f t="shared" si="5"/>
        <v>0</v>
      </c>
      <c r="E26" s="37" t="s">
        <v>132</v>
      </c>
      <c r="F26" s="56">
        <v>86000</v>
      </c>
      <c r="G26" s="54">
        <v>0</v>
      </c>
      <c r="H26" s="58">
        <f t="shared" si="1"/>
        <v>86000</v>
      </c>
    </row>
    <row r="27" spans="1:10" ht="25" customHeight="1">
      <c r="A27" s="38" t="s">
        <v>82</v>
      </c>
      <c r="B27" s="54">
        <v>0</v>
      </c>
      <c r="C27" s="54"/>
      <c r="D27" s="52">
        <f t="shared" si="5"/>
        <v>0</v>
      </c>
      <c r="E27" s="37" t="s">
        <v>133</v>
      </c>
      <c r="F27" s="56">
        <v>993251</v>
      </c>
      <c r="G27" s="54">
        <v>-130257</v>
      </c>
      <c r="H27" s="58">
        <f t="shared" si="1"/>
        <v>862994</v>
      </c>
      <c r="J27" s="61" t="s">
        <v>276</v>
      </c>
    </row>
    <row r="28" spans="1:10" ht="25" customHeight="1">
      <c r="A28" s="38" t="s">
        <v>83</v>
      </c>
      <c r="B28" s="54">
        <v>131000</v>
      </c>
      <c r="C28" s="54"/>
      <c r="D28" s="52">
        <f t="shared" si="5"/>
        <v>131000</v>
      </c>
      <c r="E28" s="37" t="s">
        <v>134</v>
      </c>
      <c r="F28" s="56">
        <v>629772</v>
      </c>
      <c r="G28" s="54">
        <v>-140484</v>
      </c>
      <c r="H28" s="58">
        <f t="shared" si="1"/>
        <v>489288</v>
      </c>
    </row>
    <row r="29" spans="1:10" ht="25" customHeight="1">
      <c r="A29" s="38"/>
      <c r="B29" s="54"/>
      <c r="C29" s="54"/>
      <c r="D29" s="52"/>
      <c r="E29" s="37" t="s">
        <v>216</v>
      </c>
      <c r="F29" s="56"/>
      <c r="G29" s="54">
        <v>2162</v>
      </c>
      <c r="H29" s="58">
        <f t="shared" si="1"/>
        <v>2162</v>
      </c>
    </row>
    <row r="30" spans="1:10" ht="25" customHeight="1">
      <c r="A30" s="34" t="s">
        <v>37</v>
      </c>
      <c r="B30" s="57">
        <f>SUM(B6,B20)</f>
        <v>2401000</v>
      </c>
      <c r="C30" s="57">
        <f t="shared" ref="C30:D30" si="6">SUM(C6,C20)</f>
        <v>0</v>
      </c>
      <c r="D30" s="57">
        <f t="shared" si="6"/>
        <v>2401000</v>
      </c>
      <c r="E30" s="34" t="s">
        <v>38</v>
      </c>
      <c r="F30" s="60">
        <f>SUM(F6:F29)</f>
        <v>8539914</v>
      </c>
      <c r="G30" s="60">
        <f t="shared" ref="G30:H30" si="7">SUM(G6:G29)</f>
        <v>3791060</v>
      </c>
      <c r="H30" s="60">
        <f t="shared" si="7"/>
        <v>12330974</v>
      </c>
    </row>
    <row r="31" spans="1:10" ht="25" customHeight="1">
      <c r="A31" s="39" t="s">
        <v>11</v>
      </c>
      <c r="B31" s="52">
        <f>SUM(B32,B81,B84:B85,B89,B101)</f>
        <v>24381214</v>
      </c>
      <c r="C31" s="52">
        <f t="shared" ref="C31:D31" si="8">SUM(C32,C81,C84:C85,C89,C101)</f>
        <v>15370284</v>
      </c>
      <c r="D31" s="52">
        <f t="shared" si="8"/>
        <v>39751498</v>
      </c>
      <c r="E31" s="39" t="s">
        <v>12</v>
      </c>
      <c r="F31" s="56">
        <f>SUM(F32,F81,F85,F89,F96,F101:F102)</f>
        <v>18242300</v>
      </c>
      <c r="G31" s="56">
        <f t="shared" ref="G31:H31" si="9">SUM(G32,G81,G85,G89,G96,G101:G102)</f>
        <v>11579224</v>
      </c>
      <c r="H31" s="56">
        <f t="shared" si="9"/>
        <v>29821524</v>
      </c>
    </row>
    <row r="32" spans="1:10" ht="25" customHeight="1">
      <c r="A32" s="44" t="s">
        <v>8</v>
      </c>
      <c r="B32" s="52">
        <f>SUM(B33,B40,B80)</f>
        <v>20394400</v>
      </c>
      <c r="C32" s="52">
        <f t="shared" ref="C32:D32" si="10">SUM(C33,C40,C80)</f>
        <v>12259134</v>
      </c>
      <c r="D32" s="52">
        <f t="shared" si="10"/>
        <v>32653534</v>
      </c>
      <c r="E32" s="39" t="s">
        <v>14</v>
      </c>
      <c r="F32" s="56">
        <f>SUM(F33,F40,F80)</f>
        <v>15599399</v>
      </c>
      <c r="G32" s="56">
        <f t="shared" ref="G32:H32" si="11">SUM(G33,G40,G80)</f>
        <v>8645819</v>
      </c>
      <c r="H32" s="56">
        <f t="shared" si="11"/>
        <v>24245218</v>
      </c>
    </row>
    <row r="33" spans="1:8" ht="25" customHeight="1">
      <c r="A33" s="44" t="s">
        <v>140</v>
      </c>
      <c r="B33" s="52">
        <f>SUM(B34:B39)</f>
        <v>790393</v>
      </c>
      <c r="C33" s="52">
        <f t="shared" ref="C33:D33" si="12">SUM(C34:C39)</f>
        <v>469700</v>
      </c>
      <c r="D33" s="52">
        <f t="shared" si="12"/>
        <v>1260093</v>
      </c>
      <c r="E33" s="39" t="s">
        <v>143</v>
      </c>
      <c r="F33" s="56">
        <f>SUM(F34:F39)</f>
        <v>587860</v>
      </c>
      <c r="G33" s="56">
        <f t="shared" ref="G33:H33" si="13">SUM(G34:G39)</f>
        <v>234850</v>
      </c>
      <c r="H33" s="56">
        <f t="shared" si="13"/>
        <v>822710</v>
      </c>
    </row>
    <row r="34" spans="1:8" ht="25" customHeight="1">
      <c r="A34" s="40" t="s">
        <v>164</v>
      </c>
      <c r="B34" s="52">
        <v>72672</v>
      </c>
      <c r="C34" s="52"/>
      <c r="D34" s="52">
        <f t="shared" ref="D34:D95" si="14">SUM(B34:C34)</f>
        <v>72672</v>
      </c>
      <c r="E34" s="40" t="s">
        <v>185</v>
      </c>
      <c r="F34" s="56">
        <v>100056</v>
      </c>
      <c r="G34" s="56"/>
      <c r="H34" s="56">
        <f t="shared" ref="H34:H93" si="15">SUM(F34:G34)</f>
        <v>100056</v>
      </c>
    </row>
    <row r="35" spans="1:8" ht="25" customHeight="1">
      <c r="A35" s="40" t="s">
        <v>165</v>
      </c>
      <c r="B35" s="52">
        <v>317900</v>
      </c>
      <c r="C35" s="52"/>
      <c r="D35" s="52">
        <f t="shared" si="14"/>
        <v>317900</v>
      </c>
      <c r="E35" s="40" t="s">
        <v>186</v>
      </c>
      <c r="F35" s="56"/>
      <c r="G35" s="56"/>
      <c r="H35" s="56">
        <f t="shared" si="15"/>
        <v>0</v>
      </c>
    </row>
    <row r="36" spans="1:8" ht="25" customHeight="1">
      <c r="A36" s="40" t="s">
        <v>166</v>
      </c>
      <c r="B36" s="52">
        <v>339721</v>
      </c>
      <c r="C36" s="52"/>
      <c r="D36" s="52">
        <f t="shared" si="14"/>
        <v>339721</v>
      </c>
      <c r="E36" s="40" t="s">
        <v>187</v>
      </c>
      <c r="F36" s="56">
        <v>162774</v>
      </c>
      <c r="G36" s="56"/>
      <c r="H36" s="56">
        <f t="shared" si="15"/>
        <v>162774</v>
      </c>
    </row>
    <row r="37" spans="1:8" ht="25" customHeight="1">
      <c r="A37" s="40" t="s">
        <v>167</v>
      </c>
      <c r="B37" s="52">
        <v>60100</v>
      </c>
      <c r="C37" s="52"/>
      <c r="D37" s="52">
        <f t="shared" si="14"/>
        <v>60100</v>
      </c>
      <c r="E37" s="40" t="s">
        <v>188</v>
      </c>
      <c r="F37" s="56">
        <v>88405</v>
      </c>
      <c r="G37" s="56"/>
      <c r="H37" s="56">
        <f t="shared" si="15"/>
        <v>88405</v>
      </c>
    </row>
    <row r="38" spans="1:8" ht="25" customHeight="1">
      <c r="A38" s="40" t="s">
        <v>168</v>
      </c>
      <c r="B38" s="52"/>
      <c r="C38" s="52">
        <v>469700</v>
      </c>
      <c r="D38" s="52">
        <f t="shared" si="14"/>
        <v>469700</v>
      </c>
      <c r="E38" s="40" t="s">
        <v>189</v>
      </c>
      <c r="F38" s="56"/>
      <c r="G38" s="56">
        <v>234850</v>
      </c>
      <c r="H38" s="56">
        <f t="shared" si="15"/>
        <v>234850</v>
      </c>
    </row>
    <row r="39" spans="1:8" ht="25" customHeight="1">
      <c r="A39" s="40" t="s">
        <v>180</v>
      </c>
      <c r="B39" s="52"/>
      <c r="C39" s="52"/>
      <c r="D39" s="52">
        <f t="shared" si="14"/>
        <v>0</v>
      </c>
      <c r="E39" s="40" t="s">
        <v>211</v>
      </c>
      <c r="F39" s="56">
        <v>236625</v>
      </c>
      <c r="G39" s="56"/>
      <c r="H39" s="56">
        <f t="shared" si="15"/>
        <v>236625</v>
      </c>
    </row>
    <row r="40" spans="1:8" ht="25" customHeight="1">
      <c r="A40" s="44" t="s">
        <v>141</v>
      </c>
      <c r="B40" s="52">
        <f>SUM(B41:B79)</f>
        <v>16623382</v>
      </c>
      <c r="C40" s="52">
        <f>SUM(C41:C79)</f>
        <v>9707006</v>
      </c>
      <c r="D40" s="52">
        <f>SUM(D41:D79)</f>
        <v>26330388</v>
      </c>
      <c r="E40" s="39" t="s">
        <v>144</v>
      </c>
      <c r="F40" s="56">
        <f>SUM(F41:F79)</f>
        <v>12109468</v>
      </c>
      <c r="G40" s="56">
        <f t="shared" ref="G40:H40" si="16">SUM(G41:G79)</f>
        <v>2175001</v>
      </c>
      <c r="H40" s="56">
        <f t="shared" si="16"/>
        <v>14284469</v>
      </c>
    </row>
    <row r="41" spans="1:8" ht="25" customHeight="1">
      <c r="A41" s="45" t="s">
        <v>146</v>
      </c>
      <c r="B41" s="52">
        <v>193723</v>
      </c>
      <c r="C41" s="52"/>
      <c r="D41" s="52">
        <f t="shared" si="14"/>
        <v>193723</v>
      </c>
      <c r="E41" s="40" t="s">
        <v>190</v>
      </c>
      <c r="F41" s="56">
        <v>331075</v>
      </c>
      <c r="G41" s="56"/>
      <c r="H41" s="56">
        <f t="shared" si="15"/>
        <v>331075</v>
      </c>
    </row>
    <row r="42" spans="1:8" ht="25" customHeight="1">
      <c r="A42" s="45" t="s">
        <v>147</v>
      </c>
      <c r="B42" s="52">
        <v>6265000</v>
      </c>
      <c r="C42" s="52">
        <v>992200</v>
      </c>
      <c r="D42" s="52">
        <f t="shared" si="14"/>
        <v>7257200</v>
      </c>
      <c r="E42" s="41" t="s">
        <v>191</v>
      </c>
      <c r="F42" s="56">
        <v>2149776</v>
      </c>
      <c r="G42" s="56">
        <v>226600</v>
      </c>
      <c r="H42" s="56">
        <f t="shared" si="15"/>
        <v>2376376</v>
      </c>
    </row>
    <row r="43" spans="1:8" ht="25" customHeight="1">
      <c r="A43" s="45" t="s">
        <v>148</v>
      </c>
      <c r="B43" s="52">
        <v>978357</v>
      </c>
      <c r="C43" s="52">
        <v>45660</v>
      </c>
      <c r="D43" s="52">
        <f t="shared" si="14"/>
        <v>1024017</v>
      </c>
      <c r="E43" s="41" t="s">
        <v>192</v>
      </c>
      <c r="F43" s="56">
        <v>1191430</v>
      </c>
      <c r="G43" s="56">
        <v>65973</v>
      </c>
      <c r="H43" s="56">
        <f t="shared" si="15"/>
        <v>1257403</v>
      </c>
    </row>
    <row r="44" spans="1:8" ht="25" customHeight="1">
      <c r="A44" s="45" t="s">
        <v>149</v>
      </c>
      <c r="B44" s="52">
        <v>163607</v>
      </c>
      <c r="C44" s="52">
        <v>507861</v>
      </c>
      <c r="D44" s="52">
        <f t="shared" si="14"/>
        <v>671468</v>
      </c>
      <c r="E44" s="41" t="s">
        <v>193</v>
      </c>
      <c r="F44" s="56">
        <v>113811</v>
      </c>
      <c r="G44" s="56">
        <v>134713</v>
      </c>
      <c r="H44" s="56">
        <f t="shared" si="15"/>
        <v>248524</v>
      </c>
    </row>
    <row r="45" spans="1:8" ht="25" customHeight="1">
      <c r="A45" s="45" t="s">
        <v>150</v>
      </c>
      <c r="B45" s="52">
        <v>11800</v>
      </c>
      <c r="C45" s="52">
        <v>1300</v>
      </c>
      <c r="D45" s="52">
        <f t="shared" si="14"/>
        <v>13100</v>
      </c>
      <c r="E45" s="41" t="s">
        <v>194</v>
      </c>
      <c r="F45" s="56">
        <v>11800</v>
      </c>
      <c r="G45" s="56">
        <v>1300</v>
      </c>
      <c r="H45" s="56">
        <f t="shared" si="15"/>
        <v>13100</v>
      </c>
    </row>
    <row r="46" spans="1:8" ht="25" customHeight="1">
      <c r="A46" s="45" t="s">
        <v>151</v>
      </c>
      <c r="B46" s="52">
        <v>95232</v>
      </c>
      <c r="C46" s="52"/>
      <c r="D46" s="52">
        <f t="shared" si="14"/>
        <v>95232</v>
      </c>
      <c r="E46" s="41" t="s">
        <v>195</v>
      </c>
      <c r="F46" s="56">
        <v>66271</v>
      </c>
      <c r="G46" s="56"/>
      <c r="H46" s="56">
        <f t="shared" si="15"/>
        <v>66271</v>
      </c>
    </row>
    <row r="47" spans="1:8" ht="25" customHeight="1">
      <c r="A47" s="45" t="s">
        <v>152</v>
      </c>
      <c r="B47" s="52">
        <v>182200</v>
      </c>
      <c r="C47" s="52">
        <v>-182200</v>
      </c>
      <c r="D47" s="52">
        <f t="shared" si="14"/>
        <v>0</v>
      </c>
      <c r="E47" s="41" t="s">
        <v>196</v>
      </c>
      <c r="F47" s="56"/>
      <c r="G47" s="56"/>
      <c r="H47" s="56">
        <f t="shared" si="15"/>
        <v>0</v>
      </c>
    </row>
    <row r="48" spans="1:8" ht="25" customHeight="1">
      <c r="A48" s="45" t="s">
        <v>153</v>
      </c>
      <c r="B48" s="52"/>
      <c r="C48" s="52"/>
      <c r="D48" s="52">
        <f t="shared" si="14"/>
        <v>0</v>
      </c>
      <c r="E48" s="41" t="s">
        <v>197</v>
      </c>
      <c r="F48" s="56">
        <v>80297</v>
      </c>
      <c r="G48" s="56"/>
      <c r="H48" s="56">
        <f t="shared" si="15"/>
        <v>80297</v>
      </c>
    </row>
    <row r="49" spans="1:8" ht="25" customHeight="1">
      <c r="A49" s="45" t="s">
        <v>154</v>
      </c>
      <c r="B49" s="52"/>
      <c r="C49" s="52"/>
      <c r="D49" s="52">
        <f t="shared" si="14"/>
        <v>0</v>
      </c>
      <c r="E49" s="41" t="s">
        <v>198</v>
      </c>
      <c r="F49" s="56">
        <v>228209</v>
      </c>
      <c r="G49" s="56">
        <v>488590</v>
      </c>
      <c r="H49" s="56">
        <f t="shared" si="15"/>
        <v>716799</v>
      </c>
    </row>
    <row r="50" spans="1:8" ht="25" customHeight="1">
      <c r="A50" s="45" t="s">
        <v>155</v>
      </c>
      <c r="B50" s="52"/>
      <c r="C50" s="52">
        <v>163932</v>
      </c>
      <c r="D50" s="52">
        <f t="shared" si="14"/>
        <v>163932</v>
      </c>
      <c r="E50" s="41" t="s">
        <v>199</v>
      </c>
      <c r="F50" s="56">
        <v>355261</v>
      </c>
      <c r="G50" s="56">
        <v>142603</v>
      </c>
      <c r="H50" s="56">
        <f t="shared" si="15"/>
        <v>497864</v>
      </c>
    </row>
    <row r="51" spans="1:8" ht="25" customHeight="1">
      <c r="A51" s="45" t="s">
        <v>156</v>
      </c>
      <c r="B51" s="52"/>
      <c r="C51" s="52"/>
      <c r="D51" s="52">
        <f t="shared" si="14"/>
        <v>0</v>
      </c>
      <c r="E51" s="41" t="s">
        <v>200</v>
      </c>
      <c r="F51" s="56">
        <v>152453</v>
      </c>
      <c r="G51" s="56">
        <v>615755</v>
      </c>
      <c r="H51" s="56">
        <f t="shared" si="15"/>
        <v>768208</v>
      </c>
    </row>
    <row r="52" spans="1:8" ht="25" customHeight="1">
      <c r="A52" s="45" t="s">
        <v>157</v>
      </c>
      <c r="B52" s="52"/>
      <c r="C52" s="52">
        <v>527</v>
      </c>
      <c r="D52" s="52">
        <f t="shared" si="14"/>
        <v>527</v>
      </c>
      <c r="E52" s="41" t="s">
        <v>201</v>
      </c>
      <c r="F52" s="56">
        <v>44680</v>
      </c>
      <c r="G52" s="56">
        <v>86128</v>
      </c>
      <c r="H52" s="56">
        <f t="shared" si="15"/>
        <v>130808</v>
      </c>
    </row>
    <row r="53" spans="1:8" ht="25" customHeight="1">
      <c r="A53" s="45" t="s">
        <v>158</v>
      </c>
      <c r="B53" s="52">
        <v>78914</v>
      </c>
      <c r="C53" s="52">
        <v>16851</v>
      </c>
      <c r="D53" s="52">
        <f t="shared" si="14"/>
        <v>95765</v>
      </c>
      <c r="E53" s="41" t="s">
        <v>202</v>
      </c>
      <c r="F53" s="56">
        <v>78914</v>
      </c>
      <c r="G53" s="56">
        <v>10110</v>
      </c>
      <c r="H53" s="56">
        <f t="shared" si="15"/>
        <v>89024</v>
      </c>
    </row>
    <row r="54" spans="1:8" ht="25" customHeight="1">
      <c r="A54" s="45" t="s">
        <v>159</v>
      </c>
      <c r="B54" s="52">
        <v>424100</v>
      </c>
      <c r="C54" s="52">
        <v>64300</v>
      </c>
      <c r="D54" s="52">
        <f t="shared" si="14"/>
        <v>488400</v>
      </c>
      <c r="E54" s="41" t="s">
        <v>203</v>
      </c>
      <c r="F54" s="56">
        <v>424100</v>
      </c>
      <c r="G54" s="56">
        <v>64300</v>
      </c>
      <c r="H54" s="56">
        <f t="shared" si="15"/>
        <v>488400</v>
      </c>
    </row>
    <row r="55" spans="1:8" ht="25" customHeight="1">
      <c r="A55" s="45" t="s">
        <v>160</v>
      </c>
      <c r="B55" s="52">
        <v>2995063</v>
      </c>
      <c r="C55" s="52">
        <v>3643</v>
      </c>
      <c r="D55" s="52">
        <f t="shared" si="14"/>
        <v>2998706</v>
      </c>
      <c r="E55" s="41" t="s">
        <v>204</v>
      </c>
      <c r="F55" s="56">
        <v>3017169</v>
      </c>
      <c r="G55" s="56">
        <v>-55931</v>
      </c>
      <c r="H55" s="56">
        <f t="shared" si="15"/>
        <v>2961238</v>
      </c>
    </row>
    <row r="56" spans="1:8" ht="25" customHeight="1">
      <c r="A56" s="45" t="s">
        <v>161</v>
      </c>
      <c r="B56" s="52">
        <v>1134418</v>
      </c>
      <c r="C56" s="52">
        <v>107471</v>
      </c>
      <c r="D56" s="52">
        <f t="shared" si="14"/>
        <v>1241889</v>
      </c>
      <c r="E56" s="41" t="s">
        <v>205</v>
      </c>
      <c r="F56" s="56">
        <v>450000</v>
      </c>
      <c r="G56" s="56">
        <v>9810</v>
      </c>
      <c r="H56" s="56">
        <f t="shared" si="15"/>
        <v>459810</v>
      </c>
    </row>
    <row r="57" spans="1:8" ht="25" customHeight="1">
      <c r="A57" s="45" t="s">
        <v>162</v>
      </c>
      <c r="B57" s="52">
        <v>310900</v>
      </c>
      <c r="C57" s="52">
        <v>148360</v>
      </c>
      <c r="D57" s="52">
        <f t="shared" si="14"/>
        <v>459260</v>
      </c>
      <c r="E57" s="41" t="s">
        <v>206</v>
      </c>
      <c r="F57" s="56">
        <v>226859</v>
      </c>
      <c r="G57" s="56">
        <v>232401</v>
      </c>
      <c r="H57" s="56">
        <f t="shared" si="15"/>
        <v>459260</v>
      </c>
    </row>
    <row r="58" spans="1:8" ht="25" customHeight="1">
      <c r="A58" s="45" t="s">
        <v>163</v>
      </c>
      <c r="B58" s="52">
        <v>833575</v>
      </c>
      <c r="C58" s="52">
        <v>328846</v>
      </c>
      <c r="D58" s="52">
        <f t="shared" si="14"/>
        <v>1162421</v>
      </c>
      <c r="E58" s="41" t="s">
        <v>219</v>
      </c>
      <c r="F58" s="56">
        <v>830873</v>
      </c>
      <c r="G58" s="56">
        <v>326753</v>
      </c>
      <c r="H58" s="56">
        <f t="shared" si="15"/>
        <v>1157626</v>
      </c>
    </row>
    <row r="59" spans="1:8" ht="25" customHeight="1">
      <c r="A59" s="48" t="s">
        <v>240</v>
      </c>
      <c r="B59" s="52"/>
      <c r="C59" s="52"/>
      <c r="D59" s="52">
        <f t="shared" si="14"/>
        <v>0</v>
      </c>
      <c r="E59" s="41" t="s">
        <v>235</v>
      </c>
      <c r="F59" s="56"/>
      <c r="G59" s="56"/>
      <c r="H59" s="56">
        <f t="shared" si="15"/>
        <v>0</v>
      </c>
    </row>
    <row r="60" spans="1:8" ht="25" customHeight="1">
      <c r="A60" s="45" t="s">
        <v>241</v>
      </c>
      <c r="B60" s="52"/>
      <c r="C60" s="52"/>
      <c r="D60" s="52">
        <f t="shared" si="14"/>
        <v>0</v>
      </c>
      <c r="E60" s="41" t="s">
        <v>212</v>
      </c>
      <c r="F60" s="56"/>
      <c r="G60" s="56"/>
      <c r="H60" s="56">
        <f t="shared" si="15"/>
        <v>0</v>
      </c>
    </row>
    <row r="61" spans="1:8" ht="25" customHeight="1">
      <c r="A61" s="45" t="s">
        <v>242</v>
      </c>
      <c r="B61" s="52"/>
      <c r="C61" s="52"/>
      <c r="D61" s="52">
        <f t="shared" si="14"/>
        <v>0</v>
      </c>
      <c r="E61" s="41" t="s">
        <v>220</v>
      </c>
      <c r="F61" s="56"/>
      <c r="G61" s="56"/>
      <c r="H61" s="56">
        <f t="shared" si="15"/>
        <v>0</v>
      </c>
    </row>
    <row r="62" spans="1:8" ht="25" customHeight="1">
      <c r="A62" s="45" t="s">
        <v>243</v>
      </c>
      <c r="B62" s="52">
        <v>167000</v>
      </c>
      <c r="C62" s="52">
        <v>154906</v>
      </c>
      <c r="D62" s="52">
        <f t="shared" si="14"/>
        <v>321906</v>
      </c>
      <c r="E62" s="41" t="s">
        <v>221</v>
      </c>
      <c r="F62" s="56">
        <v>319390</v>
      </c>
      <c r="G62" s="56">
        <v>73847</v>
      </c>
      <c r="H62" s="56">
        <f t="shared" si="15"/>
        <v>393237</v>
      </c>
    </row>
    <row r="63" spans="1:8" ht="25" customHeight="1">
      <c r="A63" s="45" t="s">
        <v>244</v>
      </c>
      <c r="B63" s="52">
        <v>590035</v>
      </c>
      <c r="C63" s="52">
        <v>436608</v>
      </c>
      <c r="D63" s="52">
        <f t="shared" si="14"/>
        <v>1026643</v>
      </c>
      <c r="E63" s="41" t="s">
        <v>207</v>
      </c>
      <c r="F63" s="56">
        <v>583136</v>
      </c>
      <c r="G63" s="56">
        <v>-535976</v>
      </c>
      <c r="H63" s="56">
        <f t="shared" si="15"/>
        <v>47160</v>
      </c>
    </row>
    <row r="64" spans="1:8" ht="25" customHeight="1">
      <c r="A64" s="45" t="s">
        <v>245</v>
      </c>
      <c r="B64" s="52"/>
      <c r="C64" s="52">
        <v>5100</v>
      </c>
      <c r="D64" s="52">
        <f t="shared" si="14"/>
        <v>5100</v>
      </c>
      <c r="E64" s="41" t="s">
        <v>222</v>
      </c>
      <c r="F64" s="56"/>
      <c r="G64" s="56"/>
      <c r="H64" s="56">
        <f t="shared" si="15"/>
        <v>0</v>
      </c>
    </row>
    <row r="65" spans="1:8" ht="25" customHeight="1">
      <c r="A65" s="49" t="s">
        <v>231</v>
      </c>
      <c r="B65" s="52"/>
      <c r="C65" s="52">
        <v>85358</v>
      </c>
      <c r="D65" s="52">
        <f t="shared" si="14"/>
        <v>85358</v>
      </c>
      <c r="E65" s="51" t="s">
        <v>236</v>
      </c>
      <c r="F65" s="56"/>
      <c r="G65" s="56"/>
      <c r="H65" s="56">
        <f t="shared" si="15"/>
        <v>0</v>
      </c>
    </row>
    <row r="66" spans="1:8" ht="25" customHeight="1">
      <c r="A66" s="48" t="s">
        <v>232</v>
      </c>
      <c r="B66" s="52">
        <v>1492150</v>
      </c>
      <c r="C66" s="52">
        <v>938557</v>
      </c>
      <c r="D66" s="52">
        <f t="shared" si="14"/>
        <v>2430707</v>
      </c>
      <c r="E66" s="50" t="s">
        <v>237</v>
      </c>
      <c r="F66" s="56">
        <v>633446</v>
      </c>
      <c r="G66" s="56">
        <v>-184112</v>
      </c>
      <c r="H66" s="56">
        <f t="shared" si="15"/>
        <v>449334</v>
      </c>
    </row>
    <row r="67" spans="1:8" ht="25" customHeight="1">
      <c r="A67" s="45" t="s">
        <v>246</v>
      </c>
      <c r="B67" s="52">
        <v>499468</v>
      </c>
      <c r="C67" s="52">
        <v>622814</v>
      </c>
      <c r="D67" s="52">
        <f t="shared" si="14"/>
        <v>1122282</v>
      </c>
      <c r="E67" s="41" t="s">
        <v>208</v>
      </c>
      <c r="F67" s="56">
        <v>498160</v>
      </c>
      <c r="G67" s="56">
        <v>73881</v>
      </c>
      <c r="H67" s="56">
        <f t="shared" si="15"/>
        <v>572041</v>
      </c>
    </row>
    <row r="68" spans="1:8" ht="25" customHeight="1">
      <c r="A68" s="45" t="s">
        <v>247</v>
      </c>
      <c r="B68" s="52"/>
      <c r="C68" s="52">
        <v>167483</v>
      </c>
      <c r="D68" s="52">
        <f t="shared" si="14"/>
        <v>167483</v>
      </c>
      <c r="E68" s="41" t="s">
        <v>209</v>
      </c>
      <c r="F68" s="56"/>
      <c r="G68" s="56"/>
      <c r="H68" s="56">
        <f t="shared" si="15"/>
        <v>0</v>
      </c>
    </row>
    <row r="69" spans="1:8" ht="25" customHeight="1">
      <c r="A69" s="45" t="s">
        <v>248</v>
      </c>
      <c r="B69" s="52"/>
      <c r="C69" s="52"/>
      <c r="D69" s="52">
        <f t="shared" si="14"/>
        <v>0</v>
      </c>
      <c r="E69" s="41" t="s">
        <v>223</v>
      </c>
      <c r="F69" s="56"/>
      <c r="G69" s="56"/>
      <c r="H69" s="56">
        <f t="shared" si="15"/>
        <v>0</v>
      </c>
    </row>
    <row r="70" spans="1:8" ht="25" customHeight="1">
      <c r="A70" s="45" t="s">
        <v>249</v>
      </c>
      <c r="B70" s="52"/>
      <c r="C70" s="52">
        <v>2640754</v>
      </c>
      <c r="D70" s="52">
        <f t="shared" si="14"/>
        <v>2640754</v>
      </c>
      <c r="E70" s="41" t="s">
        <v>224</v>
      </c>
      <c r="F70" s="56"/>
      <c r="G70" s="56"/>
      <c r="H70" s="56">
        <f t="shared" si="15"/>
        <v>0</v>
      </c>
    </row>
    <row r="71" spans="1:8" ht="25" customHeight="1">
      <c r="A71" s="45" t="s">
        <v>250</v>
      </c>
      <c r="B71" s="52"/>
      <c r="C71" s="52">
        <v>1959283</v>
      </c>
      <c r="D71" s="52">
        <f t="shared" si="14"/>
        <v>1959283</v>
      </c>
      <c r="E71" s="41" t="s">
        <v>225</v>
      </c>
      <c r="F71" s="56"/>
      <c r="G71" s="56"/>
      <c r="H71" s="56">
        <f t="shared" si="15"/>
        <v>0</v>
      </c>
    </row>
    <row r="72" spans="1:8" ht="25" customHeight="1">
      <c r="A72" s="48" t="s">
        <v>234</v>
      </c>
      <c r="B72" s="52"/>
      <c r="C72" s="52">
        <v>34566</v>
      </c>
      <c r="D72" s="52">
        <f t="shared" si="14"/>
        <v>34566</v>
      </c>
      <c r="E72" s="50" t="s">
        <v>238</v>
      </c>
      <c r="F72" s="56"/>
      <c r="G72" s="56"/>
      <c r="H72" s="56">
        <f t="shared" si="15"/>
        <v>0</v>
      </c>
    </row>
    <row r="73" spans="1:8" ht="25" customHeight="1">
      <c r="A73" s="48" t="s">
        <v>251</v>
      </c>
      <c r="B73" s="52"/>
      <c r="C73" s="52"/>
      <c r="D73" s="52">
        <f t="shared" si="14"/>
        <v>0</v>
      </c>
      <c r="E73" s="41" t="s">
        <v>229</v>
      </c>
      <c r="F73" s="56"/>
      <c r="G73" s="56"/>
      <c r="H73" s="56">
        <f t="shared" si="15"/>
        <v>0</v>
      </c>
    </row>
    <row r="74" spans="1:8" ht="25" customHeight="1">
      <c r="A74" s="45" t="s">
        <v>252</v>
      </c>
      <c r="B74" s="52"/>
      <c r="C74" s="52"/>
      <c r="D74" s="52">
        <f t="shared" si="14"/>
        <v>0</v>
      </c>
      <c r="E74" s="41" t="s">
        <v>226</v>
      </c>
      <c r="F74" s="56"/>
      <c r="G74" s="56"/>
      <c r="H74" s="56">
        <f t="shared" si="15"/>
        <v>0</v>
      </c>
    </row>
    <row r="75" spans="1:8" ht="25" customHeight="1">
      <c r="A75" s="49" t="s">
        <v>233</v>
      </c>
      <c r="B75" s="52"/>
      <c r="C75" s="52"/>
      <c r="D75" s="52">
        <f t="shared" si="14"/>
        <v>0</v>
      </c>
      <c r="E75" s="51" t="s">
        <v>239</v>
      </c>
      <c r="F75" s="56"/>
      <c r="G75" s="56"/>
      <c r="H75" s="56">
        <f t="shared" si="15"/>
        <v>0</v>
      </c>
    </row>
    <row r="76" spans="1:8" ht="25" customHeight="1">
      <c r="A76" s="45" t="s">
        <v>253</v>
      </c>
      <c r="B76" s="52">
        <v>207840</v>
      </c>
      <c r="C76" s="52">
        <v>398256</v>
      </c>
      <c r="D76" s="52">
        <f t="shared" si="14"/>
        <v>606096</v>
      </c>
      <c r="E76" s="41" t="s">
        <v>210</v>
      </c>
      <c r="F76" s="56">
        <v>207840</v>
      </c>
      <c r="G76" s="56">
        <v>398256</v>
      </c>
      <c r="H76" s="56">
        <f t="shared" si="15"/>
        <v>606096</v>
      </c>
    </row>
    <row r="77" spans="1:8" ht="25" customHeight="1">
      <c r="A77" s="48" t="s">
        <v>254</v>
      </c>
      <c r="B77" s="52"/>
      <c r="C77" s="52">
        <v>43006</v>
      </c>
      <c r="D77" s="52">
        <f t="shared" si="14"/>
        <v>43006</v>
      </c>
      <c r="E77" s="41" t="s">
        <v>230</v>
      </c>
      <c r="F77" s="56"/>
      <c r="G77" s="56"/>
      <c r="H77" s="56">
        <f t="shared" si="15"/>
        <v>0</v>
      </c>
    </row>
    <row r="78" spans="1:8" ht="25" customHeight="1">
      <c r="A78" s="45" t="s">
        <v>255</v>
      </c>
      <c r="B78" s="52"/>
      <c r="C78" s="52">
        <v>13432</v>
      </c>
      <c r="D78" s="52">
        <f t="shared" si="14"/>
        <v>13432</v>
      </c>
      <c r="E78" s="41" t="s">
        <v>227</v>
      </c>
      <c r="F78" s="56"/>
      <c r="G78" s="56"/>
      <c r="H78" s="56">
        <f t="shared" si="15"/>
        <v>0</v>
      </c>
    </row>
    <row r="79" spans="1:8" ht="25" customHeight="1">
      <c r="A79" s="45" t="s">
        <v>256</v>
      </c>
      <c r="B79" s="52"/>
      <c r="C79" s="52">
        <v>8132</v>
      </c>
      <c r="D79" s="52">
        <f t="shared" si="14"/>
        <v>8132</v>
      </c>
      <c r="E79" s="41" t="s">
        <v>228</v>
      </c>
      <c r="F79" s="56">
        <v>114518</v>
      </c>
      <c r="G79" s="56"/>
      <c r="H79" s="56">
        <f t="shared" si="15"/>
        <v>114518</v>
      </c>
    </row>
    <row r="80" spans="1:8" ht="25" customHeight="1">
      <c r="A80" s="44" t="s">
        <v>142</v>
      </c>
      <c r="B80" s="52">
        <v>2980625</v>
      </c>
      <c r="C80" s="52">
        <v>2082428</v>
      </c>
      <c r="D80" s="52">
        <f t="shared" si="14"/>
        <v>5063053</v>
      </c>
      <c r="E80" s="39" t="s">
        <v>145</v>
      </c>
      <c r="F80" s="56">
        <v>2902071</v>
      </c>
      <c r="G80" s="56">
        <v>6235968</v>
      </c>
      <c r="H80" s="56">
        <f t="shared" si="15"/>
        <v>9138039</v>
      </c>
    </row>
    <row r="81" spans="1:8" ht="25" customHeight="1">
      <c r="A81" s="47" t="s">
        <v>135</v>
      </c>
      <c r="B81" s="54">
        <f>SUM(B82:B83)</f>
        <v>618892</v>
      </c>
      <c r="C81" s="54">
        <f t="shared" ref="C81:D81" si="17">SUM(C82:C83)</f>
        <v>114374</v>
      </c>
      <c r="D81" s="54">
        <f t="shared" si="17"/>
        <v>733266</v>
      </c>
      <c r="E81" s="44" t="s">
        <v>13</v>
      </c>
      <c r="F81" s="58">
        <f>SUM(F82:F83)</f>
        <v>1243481</v>
      </c>
      <c r="G81" s="58">
        <f t="shared" ref="G81:H81" si="18">SUM(G82:G83)</f>
        <v>0</v>
      </c>
      <c r="H81" s="58">
        <f t="shared" si="18"/>
        <v>1243481</v>
      </c>
    </row>
    <row r="82" spans="1:8" ht="25" customHeight="1">
      <c r="A82" s="46" t="s">
        <v>169</v>
      </c>
      <c r="B82" s="54">
        <v>253150</v>
      </c>
      <c r="C82" s="53"/>
      <c r="D82" s="52">
        <f t="shared" si="14"/>
        <v>253150</v>
      </c>
      <c r="E82" s="40" t="s">
        <v>175</v>
      </c>
      <c r="F82" s="58">
        <v>24500</v>
      </c>
      <c r="G82" s="58"/>
      <c r="H82" s="56">
        <f t="shared" si="15"/>
        <v>24500</v>
      </c>
    </row>
    <row r="83" spans="1:8" ht="25" customHeight="1">
      <c r="A83" s="46" t="s">
        <v>170</v>
      </c>
      <c r="B83" s="54">
        <v>365742</v>
      </c>
      <c r="C83" s="53">
        <v>114374</v>
      </c>
      <c r="D83" s="52">
        <f t="shared" si="14"/>
        <v>480116</v>
      </c>
      <c r="E83" s="40" t="s">
        <v>176</v>
      </c>
      <c r="F83" s="58">
        <v>1218981</v>
      </c>
      <c r="G83" s="58"/>
      <c r="H83" s="56">
        <f t="shared" si="15"/>
        <v>1218981</v>
      </c>
    </row>
    <row r="84" spans="1:8" ht="25" customHeight="1">
      <c r="A84" s="47" t="s">
        <v>49</v>
      </c>
      <c r="B84" s="58">
        <v>400000</v>
      </c>
      <c r="C84" s="58">
        <v>52809</v>
      </c>
      <c r="D84" s="52">
        <f t="shared" si="14"/>
        <v>452809</v>
      </c>
      <c r="E84" s="37"/>
      <c r="F84" s="58"/>
      <c r="G84" s="58"/>
      <c r="H84" s="56">
        <f t="shared" si="15"/>
        <v>0</v>
      </c>
    </row>
    <row r="85" spans="1:8" ht="25" customHeight="1">
      <c r="A85" s="47" t="s">
        <v>20</v>
      </c>
      <c r="B85" s="58">
        <f>SUM(B86:B88)</f>
        <v>216511</v>
      </c>
      <c r="C85" s="58">
        <f t="shared" ref="C85:D85" si="19">SUM(C86:C88)</f>
        <v>53967</v>
      </c>
      <c r="D85" s="58">
        <f t="shared" si="19"/>
        <v>270478</v>
      </c>
      <c r="E85" s="47" t="s">
        <v>42</v>
      </c>
      <c r="F85" s="58"/>
      <c r="G85" s="58"/>
      <c r="H85" s="56">
        <f t="shared" si="15"/>
        <v>0</v>
      </c>
    </row>
    <row r="86" spans="1:8" ht="25" customHeight="1">
      <c r="A86" s="37" t="s">
        <v>177</v>
      </c>
      <c r="B86" s="58">
        <v>209600</v>
      </c>
      <c r="C86" s="58">
        <v>41967</v>
      </c>
      <c r="D86" s="52">
        <f t="shared" si="14"/>
        <v>251567</v>
      </c>
      <c r="E86" s="37"/>
      <c r="F86" s="58"/>
      <c r="G86" s="58"/>
      <c r="H86" s="56">
        <f t="shared" si="15"/>
        <v>0</v>
      </c>
    </row>
    <row r="87" spans="1:8" ht="25" customHeight="1">
      <c r="A87" s="37" t="s">
        <v>178</v>
      </c>
      <c r="B87" s="58">
        <v>6911</v>
      </c>
      <c r="C87" s="58">
        <v>12000</v>
      </c>
      <c r="D87" s="52">
        <f t="shared" si="14"/>
        <v>18911</v>
      </c>
      <c r="E87" s="37"/>
      <c r="F87" s="58"/>
      <c r="G87" s="58"/>
      <c r="H87" s="56">
        <f t="shared" si="15"/>
        <v>0</v>
      </c>
    </row>
    <row r="88" spans="1:8" ht="25" customHeight="1">
      <c r="A88" s="37" t="s">
        <v>179</v>
      </c>
      <c r="B88" s="58"/>
      <c r="C88" s="58"/>
      <c r="D88" s="52">
        <f t="shared" si="14"/>
        <v>0</v>
      </c>
      <c r="E88" s="37"/>
      <c r="F88" s="58"/>
      <c r="G88" s="58"/>
      <c r="H88" s="56">
        <f t="shared" si="15"/>
        <v>0</v>
      </c>
    </row>
    <row r="89" spans="1:8" ht="25" customHeight="1">
      <c r="A89" s="47" t="s">
        <v>39</v>
      </c>
      <c r="B89" s="58">
        <f>B90</f>
        <v>2420000</v>
      </c>
      <c r="C89" s="58">
        <f t="shared" ref="C89:D90" si="20">C90</f>
        <v>2890000</v>
      </c>
      <c r="D89" s="58">
        <f t="shared" si="20"/>
        <v>5310000</v>
      </c>
      <c r="E89" s="47" t="s">
        <v>40</v>
      </c>
      <c r="F89" s="58">
        <f>SUM(F90:F93)</f>
        <v>420</v>
      </c>
      <c r="G89" s="58">
        <f t="shared" ref="G89:H89" si="21">SUM(G90:G93)</f>
        <v>865819</v>
      </c>
      <c r="H89" s="58">
        <f t="shared" si="21"/>
        <v>866239</v>
      </c>
    </row>
    <row r="90" spans="1:8" ht="25" customHeight="1">
      <c r="A90" s="47" t="s">
        <v>136</v>
      </c>
      <c r="B90" s="58">
        <f>B91</f>
        <v>2420000</v>
      </c>
      <c r="C90" s="58">
        <f t="shared" si="20"/>
        <v>2890000</v>
      </c>
      <c r="D90" s="58">
        <f t="shared" si="20"/>
        <v>5310000</v>
      </c>
      <c r="E90" s="37" t="s">
        <v>213</v>
      </c>
      <c r="F90" s="58"/>
      <c r="G90" s="58">
        <v>172819</v>
      </c>
      <c r="H90" s="56">
        <f t="shared" si="15"/>
        <v>172819</v>
      </c>
    </row>
    <row r="91" spans="1:8" ht="25" customHeight="1">
      <c r="A91" s="47" t="s">
        <v>137</v>
      </c>
      <c r="B91" s="58">
        <f>SUM(B92:B95)</f>
        <v>2420000</v>
      </c>
      <c r="C91" s="58">
        <f t="shared" ref="C91:D91" si="22">SUM(C92:C95)</f>
        <v>2890000</v>
      </c>
      <c r="D91" s="58">
        <f t="shared" si="22"/>
        <v>5310000</v>
      </c>
      <c r="E91" s="37" t="s">
        <v>214</v>
      </c>
      <c r="F91" s="58"/>
      <c r="G91" s="58">
        <v>693000</v>
      </c>
      <c r="H91" s="56">
        <f t="shared" si="15"/>
        <v>693000</v>
      </c>
    </row>
    <row r="92" spans="1:8" ht="25" customHeight="1">
      <c r="A92" s="37" t="s">
        <v>181</v>
      </c>
      <c r="B92" s="58">
        <v>2420000</v>
      </c>
      <c r="C92" s="58">
        <v>1056000</v>
      </c>
      <c r="D92" s="52">
        <f t="shared" si="14"/>
        <v>3476000</v>
      </c>
      <c r="E92" s="37" t="s">
        <v>258</v>
      </c>
      <c r="F92" s="58">
        <v>70</v>
      </c>
      <c r="G92" s="58"/>
      <c r="H92" s="56">
        <f t="shared" si="15"/>
        <v>70</v>
      </c>
    </row>
    <row r="93" spans="1:8" ht="25" customHeight="1">
      <c r="A93" s="37" t="s">
        <v>182</v>
      </c>
      <c r="B93" s="58"/>
      <c r="C93" s="58">
        <v>1650000</v>
      </c>
      <c r="D93" s="52">
        <f t="shared" si="14"/>
        <v>1650000</v>
      </c>
      <c r="E93" s="37" t="s">
        <v>259</v>
      </c>
      <c r="F93" s="58">
        <v>350</v>
      </c>
      <c r="G93" s="58"/>
      <c r="H93" s="56">
        <f t="shared" si="15"/>
        <v>350</v>
      </c>
    </row>
    <row r="94" spans="1:8" ht="25" customHeight="1">
      <c r="A94" s="37" t="s">
        <v>183</v>
      </c>
      <c r="B94" s="58"/>
      <c r="C94" s="58">
        <v>30000</v>
      </c>
      <c r="D94" s="52">
        <f t="shared" si="14"/>
        <v>30000</v>
      </c>
      <c r="E94" s="37"/>
      <c r="F94" s="58"/>
      <c r="G94" s="58"/>
      <c r="H94" s="56"/>
    </row>
    <row r="95" spans="1:8" ht="25" customHeight="1">
      <c r="A95" s="37" t="s">
        <v>184</v>
      </c>
      <c r="B95" s="58"/>
      <c r="C95" s="58">
        <v>154000</v>
      </c>
      <c r="D95" s="52">
        <f t="shared" si="14"/>
        <v>154000</v>
      </c>
      <c r="E95" s="37"/>
      <c r="F95" s="58"/>
      <c r="G95" s="58"/>
      <c r="H95" s="56"/>
    </row>
    <row r="96" spans="1:8" ht="25" customHeight="1">
      <c r="A96" s="47"/>
      <c r="B96" s="58"/>
      <c r="C96" s="58"/>
      <c r="D96" s="52"/>
      <c r="E96" s="47" t="s">
        <v>41</v>
      </c>
      <c r="F96" s="58">
        <f>SUM(F97:F100)</f>
        <v>1399000</v>
      </c>
      <c r="G96" s="58">
        <f t="shared" ref="G96:H96" si="23">SUM(G97:G100)</f>
        <v>2025619</v>
      </c>
      <c r="H96" s="58">
        <f t="shared" si="23"/>
        <v>3424619</v>
      </c>
    </row>
    <row r="97" spans="1:8" ht="25" customHeight="1">
      <c r="A97" s="47"/>
      <c r="B97" s="58"/>
      <c r="C97" s="58"/>
      <c r="D97" s="52"/>
      <c r="E97" s="37" t="s">
        <v>171</v>
      </c>
      <c r="F97" s="58">
        <v>1399000</v>
      </c>
      <c r="G97" s="58">
        <v>884619</v>
      </c>
      <c r="H97" s="56">
        <f t="shared" ref="H97:H102" si="24">SUM(F97:G97)</f>
        <v>2283619</v>
      </c>
    </row>
    <row r="98" spans="1:8" ht="25" customHeight="1">
      <c r="A98" s="47"/>
      <c r="B98" s="58"/>
      <c r="C98" s="58"/>
      <c r="D98" s="52"/>
      <c r="E98" s="37" t="s">
        <v>173</v>
      </c>
      <c r="F98" s="58"/>
      <c r="G98" s="58">
        <v>957000</v>
      </c>
      <c r="H98" s="56">
        <f t="shared" si="24"/>
        <v>957000</v>
      </c>
    </row>
    <row r="99" spans="1:8" ht="25" customHeight="1">
      <c r="A99" s="47"/>
      <c r="B99" s="58"/>
      <c r="C99" s="58"/>
      <c r="D99" s="52"/>
      <c r="E99" s="37" t="s">
        <v>172</v>
      </c>
      <c r="F99" s="58"/>
      <c r="G99" s="58">
        <v>30000</v>
      </c>
      <c r="H99" s="56">
        <f t="shared" si="24"/>
        <v>30000</v>
      </c>
    </row>
    <row r="100" spans="1:8" ht="25" customHeight="1">
      <c r="A100" s="47"/>
      <c r="B100" s="58"/>
      <c r="C100" s="58"/>
      <c r="D100" s="52"/>
      <c r="E100" s="37" t="s">
        <v>174</v>
      </c>
      <c r="F100" s="58"/>
      <c r="G100" s="58">
        <v>154000</v>
      </c>
      <c r="H100" s="56">
        <f t="shared" si="24"/>
        <v>154000</v>
      </c>
    </row>
    <row r="101" spans="1:8" ht="25" customHeight="1">
      <c r="A101" s="47" t="s">
        <v>138</v>
      </c>
      <c r="B101" s="58">
        <v>331411</v>
      </c>
      <c r="C101" s="58"/>
      <c r="D101" s="52">
        <f t="shared" ref="D101" si="25">SUM(B101:C101)</f>
        <v>331411</v>
      </c>
      <c r="E101" s="47" t="s">
        <v>217</v>
      </c>
      <c r="F101" s="58"/>
      <c r="G101" s="58">
        <v>41967</v>
      </c>
      <c r="H101" s="56">
        <f t="shared" si="24"/>
        <v>41967</v>
      </c>
    </row>
    <row r="102" spans="1:8" ht="25" customHeight="1">
      <c r="A102" s="47"/>
      <c r="B102" s="58"/>
      <c r="C102" s="58"/>
      <c r="D102" s="52"/>
      <c r="E102" s="47" t="s">
        <v>218</v>
      </c>
      <c r="F102" s="58"/>
      <c r="G102" s="58"/>
      <c r="H102" s="56">
        <f t="shared" si="24"/>
        <v>0</v>
      </c>
    </row>
    <row r="103" spans="1:8" ht="25" customHeight="1">
      <c r="A103" s="37"/>
      <c r="B103" s="58"/>
      <c r="C103" s="58"/>
      <c r="D103" s="52"/>
      <c r="E103" s="37"/>
      <c r="F103" s="58"/>
      <c r="G103" s="58"/>
      <c r="H103" s="56">
        <f t="shared" ref="H103" si="26">SUM(F103:G103)</f>
        <v>0</v>
      </c>
    </row>
    <row r="104" spans="1:8" ht="25" customHeight="1">
      <c r="A104" s="35" t="s">
        <v>10</v>
      </c>
      <c r="B104" s="59">
        <f>SUM(B30:B31)</f>
        <v>26782214</v>
      </c>
      <c r="C104" s="59">
        <f t="shared" ref="C104:D104" si="27">SUM(C30:C31)</f>
        <v>15370284</v>
      </c>
      <c r="D104" s="59">
        <f t="shared" si="27"/>
        <v>42152498</v>
      </c>
      <c r="E104" s="35" t="s">
        <v>9</v>
      </c>
      <c r="F104" s="59">
        <f>SUM(F30:F31)</f>
        <v>26782214</v>
      </c>
      <c r="G104" s="59">
        <f t="shared" ref="G104:H104" si="28">SUM(G30:G31)</f>
        <v>15370284</v>
      </c>
      <c r="H104" s="59">
        <f t="shared" si="28"/>
        <v>42152498</v>
      </c>
    </row>
    <row r="110" spans="1:8">
      <c r="G110" s="42">
        <f>D104-H104</f>
        <v>0</v>
      </c>
    </row>
    <row r="112" spans="1:8">
      <c r="G112" s="43"/>
    </row>
    <row r="113" spans="6:7">
      <c r="F113" s="67"/>
      <c r="G113" s="67"/>
    </row>
    <row r="114" spans="6:7">
      <c r="G114" s="43"/>
    </row>
  </sheetData>
  <mergeCells count="5">
    <mergeCell ref="A2:H2"/>
    <mergeCell ref="F3:H3"/>
    <mergeCell ref="A4:D4"/>
    <mergeCell ref="E4:H4"/>
    <mergeCell ref="F113:G113"/>
  </mergeCells>
  <phoneticPr fontId="3" type="noConversion"/>
  <printOptions horizontalCentered="1"/>
  <pageMargins left="0.31496062992125984" right="0.31496062992125984" top="0.59055118110236227" bottom="0.43307086614173229" header="0.23622047244094491" footer="0.19685039370078741"/>
  <pageSetup paperSize="9" scale="82" firstPageNumber="9" fitToHeight="10" orientation="landscape" useFirstPageNumber="1" r:id="rId1"/>
  <headerFooter>
    <oddFooter>&amp;C&amp;14▬ &amp;P ▬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0"/>
  <sheetViews>
    <sheetView showGridLines="0" showZeros="0" topLeftCell="A13" zoomScaleNormal="100" workbookViewId="0">
      <selection activeCell="D12" sqref="D12"/>
    </sheetView>
  </sheetViews>
  <sheetFormatPr defaultColWidth="9.109375" defaultRowHeight="16.3"/>
  <cols>
    <col min="1" max="1" width="28.77734375" style="1" customWidth="1"/>
    <col min="2" max="4" width="11.33203125" style="1" customWidth="1"/>
    <col min="5" max="5" width="28.77734375" style="1" customWidth="1"/>
    <col min="6" max="8" width="11.33203125" style="1" customWidth="1"/>
    <col min="9" max="10" width="9.109375" style="1"/>
    <col min="11" max="11" width="28.109375" style="1" customWidth="1"/>
    <col min="12" max="16384" width="9.109375" style="1"/>
  </cols>
  <sheetData>
    <row r="1" spans="1:13" ht="18.2" customHeight="1">
      <c r="A1" s="8" t="s">
        <v>85</v>
      </c>
    </row>
    <row r="2" spans="1:13" ht="39.9" customHeight="1">
      <c r="A2" s="68" t="s">
        <v>275</v>
      </c>
      <c r="B2" s="68"/>
      <c r="C2" s="68"/>
      <c r="D2" s="68"/>
      <c r="E2" s="68"/>
      <c r="F2" s="68"/>
      <c r="G2" s="68"/>
      <c r="H2" s="68"/>
    </row>
    <row r="3" spans="1:13" ht="25.85" customHeight="1">
      <c r="A3" s="69"/>
      <c r="B3" s="69"/>
      <c r="C3" s="69"/>
      <c r="D3" s="69"/>
      <c r="E3" s="69"/>
      <c r="F3" s="69"/>
      <c r="G3" s="2"/>
      <c r="H3" s="4" t="s">
        <v>16</v>
      </c>
    </row>
    <row r="4" spans="1:13" ht="32.6" customHeight="1">
      <c r="A4" s="10" t="s">
        <v>88</v>
      </c>
      <c r="B4" s="11" t="s">
        <v>17</v>
      </c>
      <c r="C4" s="12" t="s">
        <v>84</v>
      </c>
      <c r="D4" s="11" t="s">
        <v>121</v>
      </c>
      <c r="E4" s="10" t="s">
        <v>88</v>
      </c>
      <c r="F4" s="11" t="s">
        <v>17</v>
      </c>
      <c r="G4" s="12" t="s">
        <v>84</v>
      </c>
      <c r="H4" s="11" t="s">
        <v>121</v>
      </c>
    </row>
    <row r="5" spans="1:13" ht="26" customHeight="1">
      <c r="A5" s="13" t="s">
        <v>87</v>
      </c>
      <c r="B5" s="9">
        <v>1047920</v>
      </c>
      <c r="C5" s="9"/>
      <c r="D5" s="9">
        <f t="shared" ref="D5:D20" si="0">SUM(B5:C5)</f>
        <v>1047920</v>
      </c>
      <c r="E5" s="13" t="s">
        <v>24</v>
      </c>
      <c r="F5" s="9">
        <v>927527</v>
      </c>
      <c r="G5" s="9">
        <v>168668</v>
      </c>
      <c r="H5" s="9">
        <f t="shared" ref="H5:H20" si="1">SUM(F5:G5)</f>
        <v>1096195</v>
      </c>
      <c r="K5" s="6"/>
      <c r="L5" s="6"/>
      <c r="M5" s="3"/>
    </row>
    <row r="6" spans="1:13" ht="26" customHeight="1">
      <c r="A6" s="13" t="s">
        <v>36</v>
      </c>
      <c r="B6" s="9">
        <v>151005</v>
      </c>
      <c r="C6" s="9">
        <v>368463</v>
      </c>
      <c r="D6" s="9">
        <f t="shared" si="0"/>
        <v>519468</v>
      </c>
      <c r="E6" s="13" t="s">
        <v>0</v>
      </c>
      <c r="F6" s="9">
        <v>84818</v>
      </c>
      <c r="G6" s="9">
        <v>264898</v>
      </c>
      <c r="H6" s="9">
        <f t="shared" si="1"/>
        <v>349716</v>
      </c>
      <c r="K6" s="7"/>
      <c r="L6" s="3"/>
      <c r="M6" s="3"/>
    </row>
    <row r="7" spans="1:13" ht="26" customHeight="1">
      <c r="A7" s="13" t="s">
        <v>1</v>
      </c>
      <c r="B7" s="9"/>
      <c r="C7" s="9"/>
      <c r="D7" s="9">
        <f t="shared" si="0"/>
        <v>0</v>
      </c>
      <c r="E7" s="13" t="s">
        <v>2</v>
      </c>
      <c r="F7" s="9"/>
      <c r="G7" s="9"/>
      <c r="H7" s="9">
        <f t="shared" si="1"/>
        <v>0</v>
      </c>
      <c r="K7" s="3"/>
      <c r="L7" s="3"/>
      <c r="M7" s="3"/>
    </row>
    <row r="8" spans="1:13" ht="26" customHeight="1">
      <c r="A8" s="13" t="s">
        <v>3</v>
      </c>
      <c r="B8" s="9">
        <v>230530</v>
      </c>
      <c r="C8" s="9">
        <v>6103</v>
      </c>
      <c r="D8" s="9">
        <f t="shared" si="0"/>
        <v>236633</v>
      </c>
      <c r="E8" s="13"/>
      <c r="F8" s="9"/>
      <c r="G8" s="9"/>
      <c r="H8" s="9">
        <f t="shared" si="1"/>
        <v>0</v>
      </c>
      <c r="K8" s="3"/>
      <c r="L8" s="3"/>
      <c r="M8" s="3"/>
    </row>
    <row r="9" spans="1:13" ht="26" customHeight="1">
      <c r="A9" s="13" t="s">
        <v>5</v>
      </c>
      <c r="B9" s="9">
        <f>SUM(B10:B12)</f>
        <v>0</v>
      </c>
      <c r="C9" s="9">
        <f t="shared" ref="C9" si="2">SUM(C10:C12)</f>
        <v>0</v>
      </c>
      <c r="D9" s="9">
        <f t="shared" si="0"/>
        <v>0</v>
      </c>
      <c r="E9" s="13" t="s">
        <v>4</v>
      </c>
      <c r="F9" s="9">
        <v>209600</v>
      </c>
      <c r="G9" s="9">
        <v>41967</v>
      </c>
      <c r="H9" s="9">
        <f t="shared" si="1"/>
        <v>251567</v>
      </c>
      <c r="K9" s="3"/>
      <c r="L9" s="3"/>
      <c r="M9" s="3"/>
    </row>
    <row r="10" spans="1:13" ht="26" customHeight="1">
      <c r="A10" s="13" t="s">
        <v>60</v>
      </c>
      <c r="B10" s="9"/>
      <c r="C10" s="9"/>
      <c r="D10" s="9">
        <f t="shared" si="0"/>
        <v>0</v>
      </c>
      <c r="E10" s="13"/>
      <c r="F10" s="9"/>
      <c r="G10" s="9"/>
      <c r="H10" s="9">
        <f t="shared" si="1"/>
        <v>0</v>
      </c>
      <c r="K10" s="3"/>
      <c r="L10" s="3"/>
      <c r="M10" s="3"/>
    </row>
    <row r="11" spans="1:13" ht="26" customHeight="1">
      <c r="A11" s="13" t="s">
        <v>61</v>
      </c>
      <c r="B11" s="9"/>
      <c r="C11" s="9"/>
      <c r="D11" s="9">
        <f t="shared" si="0"/>
        <v>0</v>
      </c>
      <c r="E11" s="13"/>
      <c r="F11" s="9"/>
      <c r="G11" s="9"/>
      <c r="H11" s="9">
        <f t="shared" si="1"/>
        <v>0</v>
      </c>
      <c r="K11" s="6"/>
      <c r="L11" s="3"/>
      <c r="M11" s="3"/>
    </row>
    <row r="12" spans="1:13" ht="26" customHeight="1">
      <c r="A12" s="13" t="s">
        <v>6</v>
      </c>
      <c r="B12" s="9"/>
      <c r="C12" s="9"/>
      <c r="D12" s="9">
        <f t="shared" si="0"/>
        <v>0</v>
      </c>
      <c r="E12" s="13"/>
      <c r="F12" s="9"/>
      <c r="G12" s="9"/>
      <c r="H12" s="9">
        <f t="shared" si="1"/>
        <v>0</v>
      </c>
      <c r="K12" s="3"/>
      <c r="L12" s="3"/>
      <c r="M12" s="3"/>
    </row>
    <row r="13" spans="1:13" ht="26" customHeight="1">
      <c r="A13" s="13" t="s">
        <v>43</v>
      </c>
      <c r="B13" s="9">
        <f>SUM(B14:B15)</f>
        <v>1580000</v>
      </c>
      <c r="C13" s="9">
        <f t="shared" ref="C13" si="3">SUM(C14:C15)</f>
        <v>3490000</v>
      </c>
      <c r="D13" s="9">
        <f t="shared" si="0"/>
        <v>5070000</v>
      </c>
      <c r="E13" s="13" t="s">
        <v>46</v>
      </c>
      <c r="F13" s="9">
        <f>F14</f>
        <v>0</v>
      </c>
      <c r="G13" s="9">
        <f t="shared" ref="G13" si="4">G14</f>
        <v>0</v>
      </c>
      <c r="H13" s="9">
        <f t="shared" si="1"/>
        <v>0</v>
      </c>
      <c r="K13" s="3"/>
      <c r="L13" s="3"/>
      <c r="M13" s="3"/>
    </row>
    <row r="14" spans="1:13" ht="26" customHeight="1">
      <c r="A14" s="13" t="s">
        <v>55</v>
      </c>
      <c r="B14" s="9">
        <v>1580000</v>
      </c>
      <c r="C14" s="9">
        <v>3240000</v>
      </c>
      <c r="D14" s="9">
        <f t="shared" si="0"/>
        <v>4820000</v>
      </c>
      <c r="E14" s="13" t="s">
        <v>47</v>
      </c>
      <c r="F14" s="9"/>
      <c r="G14" s="9"/>
      <c r="H14" s="9">
        <f t="shared" si="1"/>
        <v>0</v>
      </c>
      <c r="K14" s="3"/>
      <c r="L14" s="3"/>
      <c r="M14" s="3"/>
    </row>
    <row r="15" spans="1:13" ht="26" customHeight="1">
      <c r="A15" s="13" t="s">
        <v>257</v>
      </c>
      <c r="B15" s="9"/>
      <c r="C15" s="9">
        <v>250000</v>
      </c>
      <c r="D15" s="9">
        <f t="shared" si="0"/>
        <v>250000</v>
      </c>
      <c r="E15" s="13"/>
      <c r="F15" s="9"/>
      <c r="G15" s="9"/>
      <c r="H15" s="9">
        <f t="shared" si="1"/>
        <v>0</v>
      </c>
      <c r="K15" s="6"/>
      <c r="L15" s="6"/>
      <c r="M15" s="3"/>
    </row>
    <row r="16" spans="1:13" ht="26" customHeight="1">
      <c r="A16" s="13" t="s">
        <v>44</v>
      </c>
      <c r="B16" s="9">
        <f>B17</f>
        <v>0</v>
      </c>
      <c r="C16" s="9">
        <f t="shared" ref="C16" si="5">C17</f>
        <v>0</v>
      </c>
      <c r="D16" s="9">
        <f t="shared" si="0"/>
        <v>0</v>
      </c>
      <c r="E16" s="13" t="s">
        <v>48</v>
      </c>
      <c r="F16" s="9">
        <f>SUM(F17:F18)</f>
        <v>1580000</v>
      </c>
      <c r="G16" s="9">
        <f t="shared" ref="G16:H16" si="6">SUM(G17:G18)</f>
        <v>3431000</v>
      </c>
      <c r="H16" s="9">
        <f t="shared" si="6"/>
        <v>5011000</v>
      </c>
      <c r="K16" s="7"/>
      <c r="L16" s="3"/>
      <c r="M16" s="3"/>
    </row>
    <row r="17" spans="1:13" ht="26" customHeight="1">
      <c r="A17" s="13" t="s">
        <v>45</v>
      </c>
      <c r="B17" s="9"/>
      <c r="C17" s="9"/>
      <c r="D17" s="9">
        <f t="shared" si="0"/>
        <v>0</v>
      </c>
      <c r="E17" s="13" t="s">
        <v>260</v>
      </c>
      <c r="F17" s="9">
        <v>1580000</v>
      </c>
      <c r="G17" s="9">
        <v>3181000</v>
      </c>
      <c r="H17" s="9">
        <f t="shared" si="1"/>
        <v>4761000</v>
      </c>
      <c r="K17" s="7"/>
      <c r="L17" s="3"/>
      <c r="M17" s="3"/>
    </row>
    <row r="18" spans="1:13" ht="26" customHeight="1">
      <c r="A18" s="13"/>
      <c r="B18" s="9"/>
      <c r="C18" s="9"/>
      <c r="D18" s="9"/>
      <c r="E18" s="13" t="s">
        <v>261</v>
      </c>
      <c r="F18" s="9"/>
      <c r="G18" s="9">
        <v>250000</v>
      </c>
      <c r="H18" s="9">
        <f t="shared" si="1"/>
        <v>250000</v>
      </c>
      <c r="K18" s="7"/>
      <c r="L18" s="3"/>
      <c r="M18" s="3"/>
    </row>
    <row r="19" spans="1:13" ht="26" customHeight="1">
      <c r="A19" s="13"/>
      <c r="B19" s="9">
        <f>SUM(B20:B20)</f>
        <v>0</v>
      </c>
      <c r="C19" s="9">
        <f>SUM(C20:C20)</f>
        <v>0</v>
      </c>
      <c r="D19" s="9">
        <f t="shared" si="0"/>
        <v>0</v>
      </c>
      <c r="E19" s="13" t="s">
        <v>19</v>
      </c>
      <c r="F19" s="9">
        <v>207510</v>
      </c>
      <c r="G19" s="9">
        <v>-41967</v>
      </c>
      <c r="H19" s="9">
        <f t="shared" si="1"/>
        <v>165543</v>
      </c>
      <c r="M19" s="3"/>
    </row>
    <row r="20" spans="1:13" ht="26" customHeight="1">
      <c r="A20" s="13"/>
      <c r="B20" s="9"/>
      <c r="C20" s="9"/>
      <c r="D20" s="9">
        <f t="shared" si="0"/>
        <v>0</v>
      </c>
      <c r="E20" s="13"/>
      <c r="F20" s="9"/>
      <c r="G20" s="9"/>
      <c r="H20" s="9">
        <f t="shared" si="1"/>
        <v>0</v>
      </c>
      <c r="M20" s="3"/>
    </row>
    <row r="21" spans="1:13" ht="26" customHeight="1">
      <c r="A21" s="14" t="s">
        <v>62</v>
      </c>
      <c r="B21" s="9">
        <f>SUM(B5:B9,B13,B16)</f>
        <v>3009455</v>
      </c>
      <c r="C21" s="9">
        <f t="shared" ref="C21:D21" si="7">SUM(C5:C9,C13,C16)</f>
        <v>3864566</v>
      </c>
      <c r="D21" s="9">
        <f t="shared" si="7"/>
        <v>6874021</v>
      </c>
      <c r="E21" s="15" t="s">
        <v>63</v>
      </c>
      <c r="F21" s="9">
        <f>SUM(F5:F7,F9,F13,F16,F19)</f>
        <v>3009455</v>
      </c>
      <c r="G21" s="9">
        <f t="shared" ref="G21:H21" si="8">SUM(G5:G7,G9,G13,G16,G19)</f>
        <v>3864566</v>
      </c>
      <c r="H21" s="9">
        <f t="shared" si="8"/>
        <v>6874021</v>
      </c>
      <c r="M21" s="3"/>
    </row>
    <row r="22" spans="1:13" ht="21.9" customHeight="1">
      <c r="A22" s="3"/>
      <c r="B22" s="3"/>
      <c r="C22" s="3"/>
      <c r="D22" s="3"/>
      <c r="E22" s="3"/>
      <c r="F22" s="3"/>
      <c r="G22" s="3"/>
      <c r="H22" s="3"/>
    </row>
    <row r="23" spans="1:13">
      <c r="A23" s="3"/>
      <c r="B23" s="3"/>
      <c r="C23" s="3"/>
      <c r="D23" s="3"/>
      <c r="E23" s="3"/>
      <c r="F23" s="3"/>
      <c r="G23" s="3"/>
      <c r="H23" s="3"/>
    </row>
    <row r="24" spans="1:13">
      <c r="A24" s="3"/>
      <c r="B24" s="3"/>
      <c r="C24" s="3"/>
      <c r="D24" s="3"/>
      <c r="E24" s="3"/>
      <c r="F24" s="3"/>
      <c r="G24" s="3"/>
      <c r="H24" s="3"/>
    </row>
    <row r="25" spans="1:13">
      <c r="A25" s="3"/>
      <c r="B25" s="3"/>
      <c r="C25" s="3"/>
      <c r="D25" s="3"/>
      <c r="E25" s="3"/>
      <c r="F25" s="3"/>
      <c r="G25" s="3">
        <f>G21-C21</f>
        <v>0</v>
      </c>
      <c r="H25" s="3"/>
    </row>
    <row r="26" spans="1:13">
      <c r="A26" s="3"/>
      <c r="B26" s="3"/>
      <c r="C26" s="3"/>
      <c r="D26" s="3"/>
      <c r="E26" s="3"/>
      <c r="F26" s="3"/>
      <c r="G26" s="3"/>
      <c r="H26" s="3"/>
    </row>
    <row r="27" spans="1:13">
      <c r="A27" s="3"/>
      <c r="B27" s="3"/>
      <c r="C27" s="3"/>
      <c r="D27" s="3"/>
      <c r="E27" s="3"/>
      <c r="F27" s="3"/>
      <c r="G27" s="3"/>
      <c r="H27" s="3"/>
    </row>
    <row r="28" spans="1:13">
      <c r="A28" s="3"/>
      <c r="B28" s="3"/>
      <c r="C28" s="3"/>
      <c r="D28" s="3"/>
      <c r="E28" s="3"/>
      <c r="F28" s="3"/>
      <c r="G28" s="3"/>
      <c r="H28" s="3"/>
    </row>
    <row r="29" spans="1:13">
      <c r="A29" s="3"/>
      <c r="B29" s="3"/>
      <c r="C29" s="3"/>
      <c r="D29" s="3"/>
      <c r="E29" s="3"/>
      <c r="F29" s="3"/>
      <c r="G29" s="3"/>
      <c r="H29" s="3"/>
    </row>
    <row r="30" spans="1:13">
      <c r="A30" s="3"/>
      <c r="B30" s="3"/>
      <c r="C30" s="3"/>
      <c r="D30" s="3"/>
      <c r="E30" s="3"/>
      <c r="F30" s="3"/>
      <c r="G30" s="3"/>
      <c r="H30" s="3"/>
    </row>
    <row r="31" spans="1:13">
      <c r="A31" s="3"/>
      <c r="B31" s="3"/>
      <c r="C31" s="3"/>
      <c r="D31" s="3"/>
      <c r="E31" s="3"/>
      <c r="F31" s="3"/>
      <c r="G31" s="3"/>
      <c r="H31" s="3"/>
    </row>
    <row r="32" spans="1:13">
      <c r="A32" s="3"/>
      <c r="B32" s="3"/>
      <c r="C32" s="3"/>
      <c r="D32" s="3"/>
      <c r="E32" s="3"/>
      <c r="F32" s="3"/>
      <c r="G32" s="3"/>
      <c r="H32" s="3"/>
    </row>
    <row r="33" spans="1:8">
      <c r="A33" s="3"/>
      <c r="B33" s="3"/>
      <c r="C33" s="3"/>
      <c r="D33" s="3"/>
      <c r="E33" s="3"/>
      <c r="F33" s="3"/>
      <c r="G33" s="3"/>
      <c r="H33" s="3"/>
    </row>
    <row r="34" spans="1:8">
      <c r="A34" s="3"/>
      <c r="B34" s="3"/>
      <c r="C34" s="3"/>
      <c r="D34" s="3"/>
      <c r="E34" s="3"/>
      <c r="F34" s="3"/>
      <c r="G34" s="3"/>
      <c r="H34" s="3"/>
    </row>
    <row r="35" spans="1:8">
      <c r="A35" s="3"/>
      <c r="B35" s="3"/>
      <c r="C35" s="3"/>
      <c r="D35" s="3"/>
      <c r="E35" s="3"/>
      <c r="F35" s="3"/>
      <c r="G35" s="3"/>
      <c r="H35" s="3"/>
    </row>
    <row r="36" spans="1:8">
      <c r="A36" s="3"/>
      <c r="B36" s="3"/>
      <c r="C36" s="3"/>
      <c r="D36" s="3"/>
      <c r="E36" s="3"/>
      <c r="F36" s="3"/>
      <c r="G36" s="3"/>
      <c r="H36" s="3"/>
    </row>
    <row r="37" spans="1:8">
      <c r="A37" s="3"/>
      <c r="B37" s="3"/>
      <c r="C37" s="3"/>
      <c r="D37" s="3"/>
      <c r="E37" s="3"/>
      <c r="F37" s="3"/>
      <c r="G37" s="3"/>
      <c r="H37" s="3"/>
    </row>
    <row r="38" spans="1:8">
      <c r="A38" s="3"/>
      <c r="B38" s="3"/>
      <c r="C38" s="3"/>
      <c r="D38" s="3"/>
      <c r="E38" s="3"/>
      <c r="F38" s="3"/>
      <c r="G38" s="3"/>
      <c r="H38" s="3"/>
    </row>
    <row r="39" spans="1:8">
      <c r="A39" s="3"/>
      <c r="B39" s="3"/>
      <c r="C39" s="3"/>
      <c r="D39" s="3"/>
      <c r="E39" s="3"/>
      <c r="F39" s="3"/>
      <c r="G39" s="3"/>
      <c r="H39" s="3"/>
    </row>
    <row r="40" spans="1:8">
      <c r="A40" s="3"/>
      <c r="B40" s="3"/>
      <c r="C40" s="3"/>
      <c r="D40" s="3"/>
      <c r="E40" s="3"/>
      <c r="F40" s="3"/>
      <c r="G40" s="3"/>
      <c r="H40" s="3"/>
    </row>
    <row r="41" spans="1:8">
      <c r="A41" s="3"/>
      <c r="B41" s="3"/>
      <c r="C41" s="3"/>
      <c r="D41" s="3"/>
      <c r="E41" s="3"/>
      <c r="F41" s="3"/>
      <c r="G41" s="3"/>
      <c r="H41" s="3"/>
    </row>
    <row r="42" spans="1:8">
      <c r="A42" s="3"/>
      <c r="B42" s="3"/>
      <c r="C42" s="3"/>
      <c r="D42" s="3"/>
      <c r="E42" s="3"/>
      <c r="F42" s="3"/>
      <c r="G42" s="3"/>
      <c r="H42" s="3"/>
    </row>
    <row r="43" spans="1:8">
      <c r="A43" s="3"/>
      <c r="B43" s="3"/>
      <c r="C43" s="3"/>
      <c r="D43" s="3"/>
      <c r="E43" s="3"/>
      <c r="F43" s="3"/>
      <c r="G43" s="3"/>
      <c r="H43" s="3"/>
    </row>
    <row r="44" spans="1:8">
      <c r="A44" s="3"/>
      <c r="B44" s="3"/>
      <c r="C44" s="3"/>
      <c r="D44" s="3"/>
      <c r="E44" s="3"/>
      <c r="F44" s="3"/>
      <c r="G44" s="3"/>
      <c r="H44" s="3"/>
    </row>
    <row r="45" spans="1:8">
      <c r="A45" s="3"/>
      <c r="B45" s="3"/>
      <c r="C45" s="3"/>
      <c r="D45" s="3"/>
      <c r="E45" s="3"/>
      <c r="F45" s="3"/>
      <c r="G45" s="3"/>
      <c r="H45" s="3"/>
    </row>
    <row r="46" spans="1:8">
      <c r="A46" s="3"/>
      <c r="B46" s="3"/>
      <c r="C46" s="3"/>
      <c r="D46" s="3"/>
      <c r="E46" s="3"/>
      <c r="F46" s="3"/>
      <c r="G46" s="3"/>
      <c r="H46" s="3"/>
    </row>
    <row r="47" spans="1:8">
      <c r="A47" s="3"/>
      <c r="B47" s="3"/>
      <c r="C47" s="3"/>
      <c r="D47" s="3"/>
      <c r="E47" s="3"/>
      <c r="F47" s="3"/>
      <c r="G47" s="3"/>
      <c r="H47" s="3"/>
    </row>
    <row r="48" spans="1:8">
      <c r="A48" s="3"/>
      <c r="B48" s="3"/>
      <c r="C48" s="3"/>
      <c r="D48" s="3"/>
      <c r="E48" s="3"/>
      <c r="F48" s="3"/>
      <c r="G48" s="3"/>
      <c r="H48" s="3"/>
    </row>
    <row r="49" spans="1:8">
      <c r="A49" s="3"/>
      <c r="B49" s="3"/>
      <c r="C49" s="3"/>
      <c r="D49" s="3"/>
      <c r="E49" s="3"/>
      <c r="F49" s="3"/>
      <c r="G49" s="3"/>
      <c r="H49" s="3"/>
    </row>
    <row r="50" spans="1:8">
      <c r="A50" s="3"/>
      <c r="B50" s="3"/>
      <c r="C50" s="3"/>
      <c r="D50" s="3"/>
      <c r="E50" s="3"/>
      <c r="F50" s="3"/>
      <c r="G50" s="3"/>
      <c r="H50" s="3"/>
    </row>
    <row r="51" spans="1:8">
      <c r="A51" s="3"/>
      <c r="B51" s="3"/>
      <c r="C51" s="3"/>
      <c r="D51" s="3"/>
      <c r="E51" s="3"/>
      <c r="F51" s="3"/>
      <c r="G51" s="3"/>
      <c r="H51" s="3"/>
    </row>
    <row r="52" spans="1:8">
      <c r="A52" s="3"/>
      <c r="B52" s="3"/>
      <c r="C52" s="3"/>
      <c r="D52" s="3"/>
      <c r="E52" s="3"/>
      <c r="F52" s="3"/>
      <c r="G52" s="3"/>
      <c r="H52" s="3"/>
    </row>
    <row r="53" spans="1:8">
      <c r="A53" s="3"/>
      <c r="B53" s="3"/>
      <c r="C53" s="3"/>
      <c r="D53" s="3"/>
      <c r="E53" s="3"/>
      <c r="F53" s="3"/>
      <c r="G53" s="3"/>
      <c r="H53" s="3"/>
    </row>
    <row r="54" spans="1:8">
      <c r="A54" s="3"/>
      <c r="B54" s="3"/>
      <c r="C54" s="3"/>
      <c r="D54" s="3"/>
      <c r="E54" s="3"/>
      <c r="F54" s="3"/>
      <c r="G54" s="3"/>
      <c r="H54" s="3"/>
    </row>
    <row r="55" spans="1:8">
      <c r="A55" s="3"/>
      <c r="B55" s="3"/>
      <c r="C55" s="3"/>
      <c r="D55" s="3"/>
      <c r="E55" s="3"/>
      <c r="F55" s="3"/>
      <c r="G55" s="3"/>
      <c r="H55" s="3"/>
    </row>
    <row r="56" spans="1:8">
      <c r="A56" s="3"/>
      <c r="B56" s="3"/>
      <c r="C56" s="3"/>
      <c r="D56" s="3"/>
      <c r="E56" s="3"/>
      <c r="F56" s="3"/>
      <c r="G56" s="3"/>
      <c r="H56" s="3"/>
    </row>
    <row r="57" spans="1:8">
      <c r="A57" s="3"/>
      <c r="B57" s="3"/>
      <c r="C57" s="3"/>
      <c r="D57" s="3"/>
      <c r="E57" s="3"/>
      <c r="F57" s="3"/>
      <c r="G57" s="3"/>
      <c r="H57" s="3"/>
    </row>
    <row r="58" spans="1:8">
      <c r="A58" s="3"/>
      <c r="B58" s="3"/>
      <c r="C58" s="3"/>
      <c r="D58" s="3"/>
      <c r="E58" s="3"/>
      <c r="F58" s="3"/>
      <c r="G58" s="3"/>
      <c r="H58" s="3"/>
    </row>
    <row r="59" spans="1:8">
      <c r="A59" s="3"/>
      <c r="B59" s="3"/>
      <c r="C59" s="3"/>
      <c r="D59" s="3"/>
      <c r="E59" s="3"/>
      <c r="F59" s="3"/>
      <c r="G59" s="3"/>
      <c r="H59" s="3"/>
    </row>
    <row r="60" spans="1:8">
      <c r="A60" s="3"/>
      <c r="B60" s="3"/>
      <c r="C60" s="3"/>
      <c r="D60" s="3"/>
      <c r="E60" s="3"/>
      <c r="F60" s="3"/>
      <c r="G60" s="3"/>
      <c r="H60" s="3"/>
    </row>
    <row r="61" spans="1:8">
      <c r="A61" s="3"/>
      <c r="B61" s="3"/>
      <c r="C61" s="3"/>
      <c r="D61" s="3"/>
      <c r="E61" s="3"/>
      <c r="F61" s="3"/>
      <c r="G61" s="3"/>
      <c r="H61" s="3"/>
    </row>
    <row r="62" spans="1:8">
      <c r="A62" s="3"/>
      <c r="B62" s="3"/>
      <c r="C62" s="3"/>
      <c r="D62" s="3"/>
      <c r="E62" s="3"/>
      <c r="F62" s="3"/>
      <c r="G62" s="3"/>
      <c r="H62" s="3"/>
    </row>
    <row r="63" spans="1:8">
      <c r="A63" s="3"/>
      <c r="B63" s="3"/>
      <c r="C63" s="3"/>
      <c r="D63" s="3"/>
      <c r="E63" s="3"/>
      <c r="F63" s="3"/>
      <c r="G63" s="3"/>
      <c r="H63" s="3"/>
    </row>
    <row r="64" spans="1:8">
      <c r="A64" s="3"/>
      <c r="B64" s="3"/>
      <c r="C64" s="3"/>
      <c r="D64" s="3"/>
      <c r="E64" s="3"/>
      <c r="F64" s="3"/>
      <c r="G64" s="3"/>
      <c r="H64" s="3"/>
    </row>
    <row r="65" spans="1:8">
      <c r="A65" s="3"/>
      <c r="B65" s="3"/>
      <c r="C65" s="3"/>
      <c r="D65" s="3"/>
      <c r="E65" s="3"/>
      <c r="F65" s="3"/>
      <c r="G65" s="3"/>
      <c r="H65" s="3"/>
    </row>
    <row r="66" spans="1:8">
      <c r="A66" s="3"/>
      <c r="B66" s="3"/>
      <c r="C66" s="3"/>
      <c r="D66" s="3"/>
      <c r="E66" s="3"/>
      <c r="F66" s="3"/>
      <c r="G66" s="3"/>
      <c r="H66" s="3"/>
    </row>
    <row r="67" spans="1:8">
      <c r="A67" s="3"/>
      <c r="B67" s="3"/>
      <c r="C67" s="3"/>
      <c r="D67" s="3"/>
      <c r="E67" s="3"/>
      <c r="F67" s="3"/>
      <c r="G67" s="3"/>
      <c r="H67" s="3"/>
    </row>
    <row r="68" spans="1:8">
      <c r="A68" s="3"/>
      <c r="B68" s="3"/>
      <c r="C68" s="3"/>
      <c r="D68" s="3"/>
      <c r="E68" s="3"/>
      <c r="F68" s="3"/>
      <c r="G68" s="3"/>
      <c r="H68" s="3"/>
    </row>
    <row r="69" spans="1:8">
      <c r="A69" s="3"/>
      <c r="B69" s="3"/>
      <c r="C69" s="3"/>
      <c r="D69" s="3"/>
      <c r="E69" s="3"/>
      <c r="F69" s="3"/>
      <c r="G69" s="3"/>
      <c r="H69" s="3"/>
    </row>
    <row r="70" spans="1:8">
      <c r="A70" s="3"/>
      <c r="B70" s="3"/>
      <c r="C70" s="3"/>
      <c r="D70" s="3"/>
      <c r="E70" s="3"/>
      <c r="F70" s="3"/>
      <c r="G70" s="3"/>
      <c r="H70" s="3"/>
    </row>
  </sheetData>
  <mergeCells count="2">
    <mergeCell ref="A2:H2"/>
    <mergeCell ref="A3:F3"/>
  </mergeCells>
  <phoneticPr fontId="3" type="noConversion"/>
  <printOptions horizontalCentered="1"/>
  <pageMargins left="0.39370078740157483" right="0.27559055118110237" top="0.6692913385826772" bottom="0.55118110236220474" header="0.39370078740157483" footer="0.31496062992125984"/>
  <pageSetup paperSize="9" firstPageNumber="13" orientation="landscape" useFirstPageNumber="1" r:id="rId1"/>
  <headerFooter alignWithMargins="0">
    <oddFooter>&amp;C- &amp;P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9"/>
  <sheetViews>
    <sheetView showGridLines="0" showZeros="0" topLeftCell="B1" zoomScaleNormal="100" workbookViewId="0">
      <selection activeCell="G8" sqref="G8"/>
    </sheetView>
  </sheetViews>
  <sheetFormatPr defaultColWidth="9.109375" defaultRowHeight="16.3"/>
  <cols>
    <col min="1" max="1" width="30.77734375" style="1" customWidth="1"/>
    <col min="2" max="4" width="10.77734375" style="1" customWidth="1"/>
    <col min="5" max="5" width="30.77734375" style="1" customWidth="1"/>
    <col min="6" max="8" width="10.77734375" style="1" customWidth="1"/>
    <col min="9" max="16384" width="9.109375" style="1"/>
  </cols>
  <sheetData>
    <row r="1" spans="1:8" ht="17.850000000000001" customHeight="1">
      <c r="A1" s="8" t="s">
        <v>86</v>
      </c>
    </row>
    <row r="2" spans="1:8" ht="39.9" customHeight="1">
      <c r="A2" s="68" t="s">
        <v>272</v>
      </c>
      <c r="B2" s="68"/>
      <c r="C2" s="68"/>
      <c r="D2" s="68"/>
      <c r="E2" s="68"/>
      <c r="F2" s="68"/>
      <c r="G2" s="68"/>
      <c r="H2" s="68"/>
    </row>
    <row r="3" spans="1:8" ht="29.25" customHeight="1">
      <c r="A3" s="69"/>
      <c r="B3" s="69"/>
      <c r="C3" s="69"/>
      <c r="D3" s="69"/>
      <c r="E3" s="69"/>
      <c r="F3" s="69"/>
      <c r="G3" s="5"/>
      <c r="H3" s="4" t="s">
        <v>15</v>
      </c>
    </row>
    <row r="4" spans="1:8" ht="31.95" customHeight="1">
      <c r="A4" s="10" t="s">
        <v>88</v>
      </c>
      <c r="B4" s="11" t="s">
        <v>17</v>
      </c>
      <c r="C4" s="12" t="s">
        <v>84</v>
      </c>
      <c r="D4" s="11" t="s">
        <v>121</v>
      </c>
      <c r="E4" s="10" t="s">
        <v>88</v>
      </c>
      <c r="F4" s="11" t="s">
        <v>17</v>
      </c>
      <c r="G4" s="12" t="s">
        <v>84</v>
      </c>
      <c r="H4" s="11" t="s">
        <v>121</v>
      </c>
    </row>
    <row r="5" spans="1:8" ht="30.1" customHeight="1">
      <c r="A5" s="13" t="s">
        <v>54</v>
      </c>
      <c r="B5" s="16">
        <v>25598</v>
      </c>
      <c r="C5" s="16"/>
      <c r="D5" s="16">
        <f>SUM(B5:C5)</f>
        <v>25598</v>
      </c>
      <c r="E5" s="13" t="s">
        <v>53</v>
      </c>
      <c r="F5" s="16">
        <v>29220</v>
      </c>
      <c r="G5" s="16">
        <v>-326</v>
      </c>
      <c r="H5" s="16">
        <f>SUM(F5:G5)</f>
        <v>28894</v>
      </c>
    </row>
    <row r="6" spans="1:8" ht="30.1" customHeight="1">
      <c r="A6" s="13" t="s">
        <v>52</v>
      </c>
      <c r="B6" s="16">
        <v>5252</v>
      </c>
      <c r="C6" s="16">
        <v>17210</v>
      </c>
      <c r="D6" s="16">
        <f>SUM(B6:C6)</f>
        <v>22462</v>
      </c>
      <c r="E6" s="13" t="s">
        <v>56</v>
      </c>
      <c r="F6" s="16"/>
      <c r="G6" s="16">
        <v>3127</v>
      </c>
      <c r="H6" s="16">
        <f>SUM(F6:G6)</f>
        <v>3127</v>
      </c>
    </row>
    <row r="7" spans="1:8" ht="30.1" customHeight="1">
      <c r="A7" s="13"/>
      <c r="B7" s="16"/>
      <c r="C7" s="16"/>
      <c r="D7" s="16">
        <f>SUM(B7:C7)</f>
        <v>0</v>
      </c>
      <c r="E7" s="13" t="s">
        <v>51</v>
      </c>
      <c r="F7" s="16">
        <v>6911</v>
      </c>
      <c r="G7" s="16">
        <v>12000</v>
      </c>
      <c r="H7" s="16">
        <f>SUM(F7:G7)</f>
        <v>18911</v>
      </c>
    </row>
    <row r="8" spans="1:8" ht="30.1" customHeight="1">
      <c r="A8" s="13" t="s">
        <v>59</v>
      </c>
      <c r="B8" s="16">
        <v>5281</v>
      </c>
      <c r="C8" s="16">
        <v>-2409</v>
      </c>
      <c r="D8" s="16">
        <f>SUM(B8:C8)</f>
        <v>2872</v>
      </c>
      <c r="E8" s="13" t="s">
        <v>50</v>
      </c>
      <c r="F8" s="16"/>
      <c r="G8" s="16"/>
      <c r="H8" s="16">
        <f>SUM(F8:G8)</f>
        <v>0</v>
      </c>
    </row>
    <row r="9" spans="1:8" ht="30.1" customHeight="1">
      <c r="A9" s="13"/>
      <c r="B9" s="16"/>
      <c r="C9" s="16"/>
      <c r="D9" s="16"/>
      <c r="E9" s="13"/>
      <c r="F9" s="16"/>
      <c r="G9" s="16"/>
      <c r="H9" s="16"/>
    </row>
    <row r="10" spans="1:8" ht="30.1" customHeight="1">
      <c r="A10" s="14" t="s">
        <v>22</v>
      </c>
      <c r="B10" s="16">
        <f>SUM(B5:B8)</f>
        <v>36131</v>
      </c>
      <c r="C10" s="16">
        <f>SUM(C5:C8)</f>
        <v>14801</v>
      </c>
      <c r="D10" s="16">
        <f>SUM(D5:D8)</f>
        <v>50932</v>
      </c>
      <c r="E10" s="15" t="s">
        <v>23</v>
      </c>
      <c r="F10" s="16">
        <f>SUM(F5:F8)</f>
        <v>36131</v>
      </c>
      <c r="G10" s="16">
        <f>SUM(G5:G8)</f>
        <v>14801</v>
      </c>
      <c r="H10" s="16">
        <f>SUM(H5:H8)</f>
        <v>50932</v>
      </c>
    </row>
    <row r="11" spans="1:8" ht="21.9" customHeight="1">
      <c r="A11" s="3"/>
      <c r="B11" s="3"/>
      <c r="C11" s="3"/>
      <c r="D11" s="3"/>
      <c r="E11" s="3"/>
      <c r="F11" s="3"/>
      <c r="G11" s="3"/>
      <c r="H11" s="3"/>
    </row>
    <row r="12" spans="1:8">
      <c r="A12" s="3"/>
      <c r="B12" s="3"/>
      <c r="C12" s="3"/>
      <c r="D12" s="3"/>
      <c r="E12" s="3"/>
      <c r="F12" s="3"/>
      <c r="G12" s="3"/>
      <c r="H12" s="3"/>
    </row>
    <row r="13" spans="1:8">
      <c r="A13" s="3"/>
      <c r="B13" s="3"/>
      <c r="C13" s="3"/>
      <c r="D13" s="3"/>
      <c r="E13" s="3"/>
      <c r="F13" s="3"/>
      <c r="G13" s="3"/>
      <c r="H13" s="3"/>
    </row>
    <row r="14" spans="1:8">
      <c r="A14" s="3"/>
      <c r="B14" s="3"/>
      <c r="C14" s="3"/>
      <c r="D14" s="3"/>
      <c r="E14" s="3"/>
      <c r="F14" s="3"/>
      <c r="G14" s="3">
        <f>G10-C10</f>
        <v>0</v>
      </c>
      <c r="H14" s="3"/>
    </row>
    <row r="15" spans="1:8">
      <c r="A15" s="3"/>
      <c r="B15" s="3"/>
      <c r="C15" s="3"/>
      <c r="D15" s="3"/>
      <c r="E15" s="3"/>
      <c r="F15" s="3"/>
      <c r="G15" s="3"/>
      <c r="H15" s="3"/>
    </row>
    <row r="16" spans="1:8">
      <c r="A16" s="3"/>
      <c r="B16" s="3"/>
      <c r="C16" s="3"/>
      <c r="D16" s="3"/>
      <c r="E16" s="3"/>
      <c r="F16" s="3"/>
      <c r="G16" s="3"/>
      <c r="H16" s="3"/>
    </row>
    <row r="17" spans="1:8">
      <c r="A17" s="3"/>
      <c r="B17" s="3"/>
      <c r="C17" s="3"/>
      <c r="D17" s="3"/>
      <c r="E17" s="3"/>
      <c r="F17" s="3"/>
      <c r="G17" s="3"/>
      <c r="H17" s="3"/>
    </row>
    <row r="18" spans="1:8">
      <c r="A18" s="3"/>
      <c r="B18" s="3"/>
      <c r="C18" s="3"/>
      <c r="D18" s="3"/>
      <c r="E18" s="3"/>
      <c r="F18" s="3"/>
      <c r="G18" s="3"/>
      <c r="H18" s="3"/>
    </row>
    <row r="19" spans="1:8">
      <c r="A19" s="3"/>
      <c r="B19" s="3"/>
      <c r="C19" s="3"/>
      <c r="D19" s="3"/>
      <c r="E19" s="3"/>
      <c r="F19" s="3"/>
      <c r="G19" s="3"/>
      <c r="H19" s="3"/>
    </row>
    <row r="20" spans="1:8">
      <c r="A20" s="3"/>
      <c r="B20" s="3"/>
      <c r="C20" s="3"/>
      <c r="D20" s="3"/>
      <c r="E20" s="3"/>
      <c r="F20" s="3"/>
      <c r="G20" s="3"/>
      <c r="H20" s="3"/>
    </row>
    <row r="21" spans="1:8">
      <c r="A21" s="3"/>
      <c r="B21" s="3"/>
      <c r="C21" s="3"/>
      <c r="D21" s="3"/>
      <c r="E21" s="3"/>
      <c r="F21" s="3"/>
      <c r="G21" s="3"/>
      <c r="H21" s="3"/>
    </row>
    <row r="22" spans="1:8">
      <c r="A22" s="3"/>
      <c r="B22" s="3"/>
      <c r="C22" s="3"/>
      <c r="D22" s="3"/>
      <c r="E22" s="3"/>
      <c r="F22" s="3"/>
      <c r="G22" s="3"/>
      <c r="H22" s="3"/>
    </row>
    <row r="23" spans="1:8">
      <c r="A23" s="3"/>
      <c r="B23" s="3"/>
      <c r="C23" s="3"/>
      <c r="D23" s="3"/>
      <c r="E23" s="3"/>
      <c r="F23" s="3"/>
      <c r="G23" s="3"/>
      <c r="H23" s="3"/>
    </row>
    <row r="24" spans="1:8">
      <c r="A24" s="3"/>
      <c r="B24" s="3"/>
      <c r="C24" s="3"/>
      <c r="D24" s="3"/>
      <c r="E24" s="3"/>
      <c r="F24" s="3"/>
      <c r="G24" s="3"/>
      <c r="H24" s="3"/>
    </row>
    <row r="25" spans="1:8">
      <c r="A25" s="3"/>
      <c r="B25" s="3"/>
      <c r="C25" s="3"/>
      <c r="D25" s="3"/>
      <c r="E25" s="3"/>
      <c r="F25" s="3"/>
      <c r="G25" s="3"/>
      <c r="H25" s="3"/>
    </row>
    <row r="26" spans="1:8">
      <c r="A26" s="3"/>
      <c r="B26" s="3"/>
      <c r="C26" s="3"/>
      <c r="D26" s="3"/>
      <c r="E26" s="3"/>
      <c r="F26" s="3"/>
      <c r="G26" s="3"/>
      <c r="H26" s="3"/>
    </row>
    <row r="27" spans="1:8">
      <c r="A27" s="3"/>
      <c r="B27" s="3"/>
      <c r="C27" s="3"/>
      <c r="D27" s="3"/>
      <c r="E27" s="3"/>
      <c r="F27" s="3"/>
      <c r="G27" s="3"/>
      <c r="H27" s="3"/>
    </row>
    <row r="28" spans="1:8">
      <c r="A28" s="3"/>
      <c r="B28" s="3"/>
      <c r="C28" s="3"/>
      <c r="D28" s="3"/>
      <c r="E28" s="3"/>
      <c r="F28" s="3"/>
      <c r="G28" s="3"/>
      <c r="H28" s="3"/>
    </row>
    <row r="29" spans="1:8">
      <c r="A29" s="3"/>
      <c r="B29" s="3"/>
      <c r="C29" s="3"/>
      <c r="D29" s="3"/>
      <c r="E29" s="3"/>
      <c r="F29" s="3"/>
      <c r="G29" s="3"/>
      <c r="H29" s="3"/>
    </row>
    <row r="30" spans="1:8">
      <c r="A30" s="3"/>
      <c r="B30" s="3"/>
      <c r="C30" s="3"/>
      <c r="D30" s="3"/>
      <c r="E30" s="3"/>
      <c r="F30" s="3"/>
      <c r="G30" s="3"/>
      <c r="H30" s="3"/>
    </row>
    <row r="31" spans="1:8">
      <c r="A31" s="3"/>
      <c r="B31" s="3"/>
      <c r="C31" s="3"/>
      <c r="D31" s="3"/>
      <c r="E31" s="3"/>
      <c r="F31" s="3"/>
      <c r="G31" s="3"/>
      <c r="H31" s="3"/>
    </row>
    <row r="32" spans="1:8">
      <c r="A32" s="3"/>
      <c r="B32" s="3"/>
      <c r="C32" s="3"/>
      <c r="D32" s="3"/>
      <c r="E32" s="3"/>
      <c r="F32" s="3"/>
      <c r="G32" s="3"/>
      <c r="H32" s="3"/>
    </row>
    <row r="33" spans="1:8">
      <c r="A33" s="3"/>
      <c r="B33" s="3"/>
      <c r="C33" s="3"/>
      <c r="D33" s="3"/>
      <c r="E33" s="3"/>
      <c r="F33" s="3"/>
      <c r="G33" s="3"/>
      <c r="H33" s="3"/>
    </row>
    <row r="34" spans="1:8">
      <c r="A34" s="3"/>
      <c r="B34" s="3"/>
      <c r="C34" s="3"/>
      <c r="D34" s="3"/>
      <c r="E34" s="3"/>
      <c r="F34" s="3"/>
      <c r="G34" s="3"/>
      <c r="H34" s="3"/>
    </row>
    <row r="35" spans="1:8">
      <c r="A35" s="3"/>
      <c r="B35" s="3"/>
      <c r="C35" s="3"/>
      <c r="D35" s="3"/>
      <c r="E35" s="3"/>
      <c r="F35" s="3"/>
      <c r="G35" s="3"/>
      <c r="H35" s="3"/>
    </row>
    <row r="36" spans="1:8">
      <c r="A36" s="3"/>
      <c r="B36" s="3"/>
      <c r="C36" s="3"/>
      <c r="D36" s="3"/>
      <c r="E36" s="3"/>
      <c r="F36" s="3"/>
      <c r="G36" s="3"/>
      <c r="H36" s="3"/>
    </row>
    <row r="37" spans="1:8">
      <c r="A37" s="3"/>
      <c r="B37" s="3"/>
      <c r="C37" s="3"/>
      <c r="D37" s="3"/>
      <c r="E37" s="3"/>
      <c r="F37" s="3"/>
      <c r="G37" s="3"/>
      <c r="H37" s="3"/>
    </row>
    <row r="38" spans="1:8">
      <c r="A38" s="3"/>
      <c r="B38" s="3"/>
      <c r="C38" s="3"/>
      <c r="D38" s="3"/>
      <c r="E38" s="3"/>
      <c r="F38" s="3"/>
      <c r="G38" s="3"/>
      <c r="H38" s="3"/>
    </row>
    <row r="39" spans="1:8">
      <c r="A39" s="3"/>
      <c r="B39" s="3"/>
      <c r="C39" s="3"/>
      <c r="D39" s="3"/>
      <c r="E39" s="3"/>
      <c r="F39" s="3"/>
      <c r="G39" s="3"/>
      <c r="H39" s="3"/>
    </row>
    <row r="40" spans="1:8">
      <c r="A40" s="3"/>
      <c r="B40" s="3"/>
      <c r="C40" s="3"/>
      <c r="D40" s="3"/>
      <c r="E40" s="3"/>
      <c r="F40" s="3"/>
      <c r="G40" s="3"/>
      <c r="H40" s="3"/>
    </row>
    <row r="41" spans="1:8">
      <c r="A41" s="3"/>
      <c r="B41" s="3"/>
      <c r="C41" s="3"/>
      <c r="D41" s="3"/>
      <c r="E41" s="3"/>
      <c r="F41" s="3"/>
      <c r="G41" s="3"/>
      <c r="H41" s="3"/>
    </row>
    <row r="42" spans="1:8">
      <c r="A42" s="3"/>
      <c r="B42" s="3"/>
      <c r="C42" s="3"/>
      <c r="D42" s="3"/>
      <c r="E42" s="3"/>
      <c r="F42" s="3"/>
      <c r="G42" s="3"/>
      <c r="H42" s="3"/>
    </row>
    <row r="43" spans="1:8">
      <c r="A43" s="3"/>
      <c r="B43" s="3"/>
      <c r="C43" s="3"/>
      <c r="D43" s="3"/>
      <c r="E43" s="3"/>
      <c r="F43" s="3"/>
      <c r="G43" s="3"/>
      <c r="H43" s="3"/>
    </row>
    <row r="44" spans="1:8">
      <c r="A44" s="3"/>
      <c r="B44" s="3"/>
      <c r="C44" s="3"/>
      <c r="D44" s="3"/>
      <c r="E44" s="3"/>
      <c r="F44" s="3"/>
      <c r="G44" s="3"/>
      <c r="H44" s="3"/>
    </row>
    <row r="45" spans="1:8">
      <c r="A45" s="3"/>
      <c r="B45" s="3"/>
      <c r="C45" s="3"/>
      <c r="D45" s="3"/>
      <c r="E45" s="3"/>
      <c r="F45" s="3"/>
      <c r="G45" s="3"/>
      <c r="H45" s="3"/>
    </row>
    <row r="46" spans="1:8">
      <c r="A46" s="3"/>
      <c r="B46" s="3"/>
      <c r="C46" s="3"/>
      <c r="D46" s="3"/>
      <c r="E46" s="3"/>
      <c r="F46" s="3"/>
      <c r="G46" s="3"/>
      <c r="H46" s="3"/>
    </row>
    <row r="47" spans="1:8">
      <c r="A47" s="3"/>
      <c r="B47" s="3"/>
      <c r="C47" s="3"/>
      <c r="D47" s="3"/>
      <c r="E47" s="3"/>
      <c r="F47" s="3"/>
      <c r="G47" s="3"/>
      <c r="H47" s="3"/>
    </row>
    <row r="48" spans="1:8">
      <c r="A48" s="3"/>
      <c r="B48" s="3"/>
      <c r="C48" s="3"/>
      <c r="D48" s="3"/>
      <c r="E48" s="3"/>
      <c r="F48" s="3"/>
      <c r="G48" s="3"/>
      <c r="H48" s="3"/>
    </row>
    <row r="49" spans="1:8">
      <c r="A49" s="3"/>
      <c r="B49" s="3"/>
      <c r="C49" s="3"/>
      <c r="D49" s="3"/>
      <c r="E49" s="3"/>
      <c r="F49" s="3"/>
      <c r="G49" s="3"/>
      <c r="H49" s="3"/>
    </row>
    <row r="50" spans="1:8">
      <c r="A50" s="3"/>
      <c r="B50" s="3"/>
      <c r="C50" s="3"/>
      <c r="D50" s="3"/>
      <c r="E50" s="3"/>
      <c r="F50" s="3"/>
      <c r="G50" s="3"/>
      <c r="H50" s="3"/>
    </row>
    <row r="51" spans="1:8">
      <c r="A51" s="3"/>
      <c r="B51" s="3"/>
      <c r="C51" s="3"/>
      <c r="D51" s="3"/>
      <c r="E51" s="3"/>
      <c r="F51" s="3"/>
      <c r="G51" s="3"/>
      <c r="H51" s="3"/>
    </row>
    <row r="52" spans="1:8">
      <c r="A52" s="3"/>
      <c r="B52" s="3"/>
      <c r="C52" s="3"/>
      <c r="D52" s="3"/>
      <c r="E52" s="3"/>
      <c r="F52" s="3"/>
      <c r="G52" s="3"/>
      <c r="H52" s="3"/>
    </row>
    <row r="53" spans="1:8">
      <c r="A53" s="3"/>
      <c r="B53" s="3"/>
      <c r="C53" s="3"/>
      <c r="D53" s="3"/>
      <c r="E53" s="3"/>
      <c r="F53" s="3"/>
      <c r="G53" s="3"/>
      <c r="H53" s="3"/>
    </row>
    <row r="54" spans="1:8">
      <c r="A54" s="3"/>
      <c r="B54" s="3"/>
      <c r="C54" s="3"/>
      <c r="D54" s="3"/>
      <c r="E54" s="3"/>
      <c r="F54" s="3"/>
      <c r="G54" s="3"/>
      <c r="H54" s="3"/>
    </row>
    <row r="55" spans="1:8">
      <c r="A55" s="3"/>
      <c r="B55" s="3"/>
      <c r="C55" s="3"/>
      <c r="D55" s="3"/>
      <c r="E55" s="3"/>
      <c r="F55" s="3"/>
      <c r="G55" s="3"/>
      <c r="H55" s="3"/>
    </row>
    <row r="56" spans="1:8">
      <c r="A56" s="3"/>
      <c r="B56" s="3"/>
      <c r="C56" s="3"/>
      <c r="D56" s="3"/>
      <c r="E56" s="3"/>
      <c r="F56" s="3"/>
      <c r="G56" s="3"/>
      <c r="H56" s="3"/>
    </row>
    <row r="57" spans="1:8">
      <c r="A57" s="3"/>
      <c r="B57" s="3"/>
      <c r="C57" s="3"/>
      <c r="D57" s="3"/>
      <c r="E57" s="3"/>
      <c r="F57" s="3"/>
      <c r="G57" s="3"/>
      <c r="H57" s="3"/>
    </row>
    <row r="58" spans="1:8">
      <c r="A58" s="3"/>
      <c r="B58" s="3"/>
      <c r="C58" s="3"/>
      <c r="D58" s="3"/>
      <c r="E58" s="3"/>
      <c r="F58" s="3"/>
      <c r="G58" s="3"/>
      <c r="H58" s="3"/>
    </row>
    <row r="59" spans="1:8">
      <c r="A59" s="3"/>
      <c r="B59" s="3"/>
      <c r="C59" s="3"/>
      <c r="D59" s="3"/>
      <c r="E59" s="3"/>
      <c r="F59" s="3"/>
      <c r="G59" s="3"/>
      <c r="H59" s="3"/>
    </row>
  </sheetData>
  <mergeCells count="2">
    <mergeCell ref="A2:H2"/>
    <mergeCell ref="A3:F3"/>
  </mergeCells>
  <phoneticPr fontId="3" type="noConversion"/>
  <printOptions horizontalCentered="1"/>
  <pageMargins left="0.39370078740157483" right="0.27559055118110237" top="0.82677165354330717" bottom="0.55118110236220474" header="0.39370078740157483" footer="0.31496062992125984"/>
  <pageSetup paperSize="9" firstPageNumber="14" orientation="landscape" useFirstPageNumber="1" r:id="rId1"/>
  <headerFooter alignWithMargins="0">
    <oddFooter>&amp;C- &amp;P 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9"/>
  <sheetViews>
    <sheetView showGridLines="0" showZeros="0" zoomScaleNormal="100" workbookViewId="0">
      <selection activeCell="E49" sqref="E49"/>
    </sheetView>
  </sheetViews>
  <sheetFormatPr defaultColWidth="9.109375" defaultRowHeight="16.3"/>
  <cols>
    <col min="1" max="1" width="40.77734375" style="17" customWidth="1"/>
    <col min="2" max="4" width="12.77734375" style="17" customWidth="1"/>
    <col min="5" max="5" width="40.77734375" style="17" customWidth="1"/>
    <col min="6" max="8" width="12.77734375" style="17" customWidth="1"/>
    <col min="9" max="16384" width="9.109375" style="17"/>
  </cols>
  <sheetData>
    <row r="1" spans="1:8" ht="18.350000000000001">
      <c r="A1" s="8" t="s">
        <v>120</v>
      </c>
    </row>
    <row r="2" spans="1:8" ht="39.9" customHeight="1">
      <c r="A2" s="68" t="s">
        <v>273</v>
      </c>
      <c r="B2" s="68"/>
      <c r="C2" s="68"/>
      <c r="D2" s="68"/>
      <c r="E2" s="68"/>
      <c r="F2" s="68"/>
      <c r="G2" s="68"/>
      <c r="H2" s="68"/>
    </row>
    <row r="3" spans="1:8" ht="22.45" customHeight="1">
      <c r="A3" s="70"/>
      <c r="B3" s="70"/>
      <c r="C3" s="70"/>
      <c r="D3" s="70"/>
      <c r="E3" s="70"/>
      <c r="F3" s="70"/>
      <c r="G3" s="18"/>
      <c r="H3" s="19" t="s">
        <v>89</v>
      </c>
    </row>
    <row r="4" spans="1:8" ht="35.35" customHeight="1">
      <c r="A4" s="20" t="s">
        <v>90</v>
      </c>
      <c r="B4" s="20" t="s">
        <v>91</v>
      </c>
      <c r="C4" s="20" t="s">
        <v>92</v>
      </c>
      <c r="D4" s="20" t="s">
        <v>121</v>
      </c>
      <c r="E4" s="20" t="s">
        <v>90</v>
      </c>
      <c r="F4" s="20" t="s">
        <v>91</v>
      </c>
      <c r="G4" s="20" t="s">
        <v>92</v>
      </c>
      <c r="H4" s="20" t="s">
        <v>93</v>
      </c>
    </row>
    <row r="5" spans="1:8" ht="31.1" customHeight="1">
      <c r="A5" s="21" t="s">
        <v>94</v>
      </c>
      <c r="B5" s="22">
        <v>2213880</v>
      </c>
      <c r="C5" s="22"/>
      <c r="D5" s="22">
        <f>SUM(B5:C5)</f>
        <v>2213880</v>
      </c>
      <c r="E5" s="21" t="s">
        <v>95</v>
      </c>
      <c r="F5" s="22">
        <v>1208625</v>
      </c>
      <c r="G5" s="22">
        <v>113000</v>
      </c>
      <c r="H5" s="22">
        <f t="shared" ref="H5:H7" si="0">SUM(F5:G5)</f>
        <v>1321625</v>
      </c>
    </row>
    <row r="6" spans="1:8" ht="31.1" customHeight="1">
      <c r="A6" s="21" t="s">
        <v>96</v>
      </c>
      <c r="B6" s="22">
        <v>1028969</v>
      </c>
      <c r="C6" s="22"/>
      <c r="D6" s="22">
        <f t="shared" ref="D6:D38" si="1">SUM(B6:C6)</f>
        <v>1028969</v>
      </c>
      <c r="E6" s="21" t="s">
        <v>270</v>
      </c>
      <c r="F6" s="22">
        <v>1146928</v>
      </c>
      <c r="G6" s="22"/>
      <c r="H6" s="22">
        <f t="shared" si="0"/>
        <v>1146928</v>
      </c>
    </row>
    <row r="7" spans="1:8" ht="31.1" customHeight="1">
      <c r="A7" s="21" t="s">
        <v>98</v>
      </c>
      <c r="B7" s="22">
        <v>124200</v>
      </c>
      <c r="C7" s="22"/>
      <c r="D7" s="22">
        <f t="shared" si="1"/>
        <v>124200</v>
      </c>
      <c r="E7" s="21" t="s">
        <v>271</v>
      </c>
      <c r="F7" s="22"/>
      <c r="G7" s="22">
        <v>113000</v>
      </c>
      <c r="H7" s="22">
        <f t="shared" si="0"/>
        <v>113000</v>
      </c>
    </row>
    <row r="8" spans="1:8" ht="31.1" customHeight="1">
      <c r="A8" s="21" t="s">
        <v>99</v>
      </c>
      <c r="B8" s="22">
        <v>906680</v>
      </c>
      <c r="C8" s="22"/>
      <c r="D8" s="22">
        <f t="shared" si="1"/>
        <v>906680</v>
      </c>
      <c r="E8" s="21"/>
      <c r="F8" s="22"/>
      <c r="G8" s="22"/>
      <c r="H8" s="22"/>
    </row>
    <row r="9" spans="1:8" ht="31.1" customHeight="1">
      <c r="A9" s="21" t="s">
        <v>100</v>
      </c>
      <c r="B9" s="22">
        <v>493431</v>
      </c>
      <c r="C9" s="22">
        <v>-127339</v>
      </c>
      <c r="D9" s="22">
        <f t="shared" si="1"/>
        <v>366092</v>
      </c>
      <c r="E9" s="21" t="s">
        <v>266</v>
      </c>
      <c r="F9" s="22">
        <v>405222</v>
      </c>
      <c r="G9" s="22"/>
      <c r="H9" s="22">
        <f t="shared" ref="H9:H10" si="2">SUM(F9:G9)</f>
        <v>405222</v>
      </c>
    </row>
    <row r="10" spans="1:8" ht="31.1" customHeight="1">
      <c r="A10" s="21" t="s">
        <v>96</v>
      </c>
      <c r="B10" s="22">
        <v>180359</v>
      </c>
      <c r="C10" s="22">
        <v>-12159</v>
      </c>
      <c r="D10" s="22">
        <f t="shared" si="1"/>
        <v>168200</v>
      </c>
      <c r="E10" s="21" t="s">
        <v>97</v>
      </c>
      <c r="F10" s="22">
        <v>405222</v>
      </c>
      <c r="G10" s="22"/>
      <c r="H10" s="22">
        <f t="shared" si="2"/>
        <v>405222</v>
      </c>
    </row>
    <row r="11" spans="1:8" ht="31.1" customHeight="1">
      <c r="A11" s="21" t="s">
        <v>98</v>
      </c>
      <c r="B11" s="22">
        <v>600</v>
      </c>
      <c r="C11" s="22"/>
      <c r="D11" s="22">
        <f t="shared" si="1"/>
        <v>600</v>
      </c>
      <c r="E11" s="21"/>
      <c r="F11" s="22"/>
      <c r="G11" s="22"/>
      <c r="H11" s="22"/>
    </row>
    <row r="12" spans="1:8" ht="31.1" customHeight="1">
      <c r="A12" s="21" t="s">
        <v>99</v>
      </c>
      <c r="B12" s="22">
        <v>312392</v>
      </c>
      <c r="C12" s="22">
        <v>-115180</v>
      </c>
      <c r="D12" s="22">
        <f t="shared" si="1"/>
        <v>197212</v>
      </c>
      <c r="E12" s="21"/>
      <c r="F12" s="22"/>
      <c r="G12" s="22"/>
      <c r="H12" s="22"/>
    </row>
    <row r="13" spans="1:8" ht="31.1" customHeight="1">
      <c r="A13" s="21" t="s">
        <v>263</v>
      </c>
      <c r="B13" s="22">
        <v>341734</v>
      </c>
      <c r="C13" s="22"/>
      <c r="D13" s="22">
        <f t="shared" si="1"/>
        <v>341734</v>
      </c>
      <c r="E13" s="21" t="s">
        <v>267</v>
      </c>
      <c r="F13" s="22">
        <v>310074</v>
      </c>
      <c r="G13" s="22"/>
      <c r="H13" s="22">
        <f t="shared" ref="H13:H14" si="3">SUM(F13:G13)</f>
        <v>310074</v>
      </c>
    </row>
    <row r="14" spans="1:8" ht="31.1" customHeight="1">
      <c r="A14" s="21" t="s">
        <v>96</v>
      </c>
      <c r="B14" s="22">
        <v>336125</v>
      </c>
      <c r="C14" s="22"/>
      <c r="D14" s="22">
        <f t="shared" si="1"/>
        <v>336125</v>
      </c>
      <c r="E14" s="21" t="s">
        <v>101</v>
      </c>
      <c r="F14" s="22">
        <v>305895</v>
      </c>
      <c r="G14" s="22"/>
      <c r="H14" s="22">
        <f t="shared" si="3"/>
        <v>305895</v>
      </c>
    </row>
    <row r="15" spans="1:8" ht="31.1" customHeight="1">
      <c r="A15" s="21" t="s">
        <v>98</v>
      </c>
      <c r="B15" s="22">
        <v>4773</v>
      </c>
      <c r="C15" s="22"/>
      <c r="D15" s="22">
        <f t="shared" si="1"/>
        <v>4773</v>
      </c>
      <c r="E15" s="21"/>
      <c r="F15" s="22"/>
      <c r="G15" s="22"/>
      <c r="H15" s="22"/>
    </row>
    <row r="16" spans="1:8" ht="31.1" customHeight="1">
      <c r="A16" s="21" t="s">
        <v>99</v>
      </c>
      <c r="B16" s="22">
        <v>0</v>
      </c>
      <c r="C16" s="22"/>
      <c r="D16" s="22">
        <f t="shared" si="1"/>
        <v>0</v>
      </c>
      <c r="E16" s="21"/>
      <c r="F16" s="22"/>
      <c r="G16" s="22"/>
      <c r="H16" s="22"/>
    </row>
    <row r="17" spans="1:8" ht="31.1" customHeight="1">
      <c r="A17" s="21" t="s">
        <v>102</v>
      </c>
      <c r="B17" s="22">
        <v>7597</v>
      </c>
      <c r="C17" s="22">
        <v>-2469</v>
      </c>
      <c r="D17" s="22">
        <f t="shared" si="1"/>
        <v>5128</v>
      </c>
      <c r="E17" s="21" t="s">
        <v>103</v>
      </c>
      <c r="F17" s="22">
        <v>7192</v>
      </c>
      <c r="G17" s="22"/>
      <c r="H17" s="22">
        <f t="shared" ref="H17:H18" si="4">SUM(F17:G17)</f>
        <v>7192</v>
      </c>
    </row>
    <row r="18" spans="1:8" ht="31.1" customHeight="1">
      <c r="A18" s="21" t="s">
        <v>96</v>
      </c>
      <c r="B18" s="22">
        <v>7420</v>
      </c>
      <c r="C18" s="22">
        <v>-2469</v>
      </c>
      <c r="D18" s="22">
        <f t="shared" si="1"/>
        <v>4951</v>
      </c>
      <c r="E18" s="21" t="s">
        <v>269</v>
      </c>
      <c r="F18" s="22">
        <v>7036</v>
      </c>
      <c r="G18" s="22"/>
      <c r="H18" s="22">
        <f t="shared" si="4"/>
        <v>7036</v>
      </c>
    </row>
    <row r="19" spans="1:8" ht="31.1" customHeight="1">
      <c r="A19" s="21" t="s">
        <v>98</v>
      </c>
      <c r="B19" s="22">
        <v>177</v>
      </c>
      <c r="C19" s="22"/>
      <c r="D19" s="22">
        <f t="shared" si="1"/>
        <v>177</v>
      </c>
      <c r="E19" s="21"/>
      <c r="F19" s="22"/>
      <c r="G19" s="22"/>
      <c r="H19" s="22"/>
    </row>
    <row r="20" spans="1:8" ht="31.1" customHeight="1">
      <c r="A20" s="21" t="s">
        <v>99</v>
      </c>
      <c r="B20" s="22">
        <v>0</v>
      </c>
      <c r="C20" s="22"/>
      <c r="D20" s="22">
        <f t="shared" si="1"/>
        <v>0</v>
      </c>
      <c r="E20" s="21"/>
      <c r="F20" s="22"/>
      <c r="G20" s="22"/>
      <c r="H20" s="22"/>
    </row>
    <row r="21" spans="1:8" ht="31.1" customHeight="1">
      <c r="A21" s="21" t="s">
        <v>104</v>
      </c>
      <c r="B21" s="22">
        <v>18149</v>
      </c>
      <c r="C21" s="22"/>
      <c r="D21" s="22">
        <f t="shared" si="1"/>
        <v>18149</v>
      </c>
      <c r="E21" s="21" t="s">
        <v>105</v>
      </c>
      <c r="F21" s="22">
        <v>17768</v>
      </c>
      <c r="G21" s="22"/>
      <c r="H21" s="22">
        <f t="shared" ref="H21:H22" si="5">SUM(F21:G21)</f>
        <v>17768</v>
      </c>
    </row>
    <row r="22" spans="1:8" ht="31.1" customHeight="1">
      <c r="A22" s="21" t="s">
        <v>96</v>
      </c>
      <c r="B22" s="22">
        <v>17487</v>
      </c>
      <c r="C22" s="22"/>
      <c r="D22" s="22">
        <f t="shared" si="1"/>
        <v>17487</v>
      </c>
      <c r="E22" s="21" t="s">
        <v>268</v>
      </c>
      <c r="F22" s="22">
        <v>257</v>
      </c>
      <c r="G22" s="22"/>
      <c r="H22" s="22">
        <f t="shared" si="5"/>
        <v>257</v>
      </c>
    </row>
    <row r="23" spans="1:8" ht="31.1" customHeight="1">
      <c r="A23" s="21" t="s">
        <v>98</v>
      </c>
      <c r="B23" s="22">
        <v>659</v>
      </c>
      <c r="C23" s="22"/>
      <c r="D23" s="22">
        <f t="shared" si="1"/>
        <v>659</v>
      </c>
      <c r="E23" s="21"/>
      <c r="F23" s="22"/>
      <c r="G23" s="22"/>
      <c r="H23" s="22"/>
    </row>
    <row r="24" spans="1:8" ht="31.1" customHeight="1">
      <c r="A24" s="21" t="s">
        <v>99</v>
      </c>
      <c r="B24" s="22">
        <v>0</v>
      </c>
      <c r="C24" s="22"/>
      <c r="D24" s="22">
        <f t="shared" si="1"/>
        <v>0</v>
      </c>
      <c r="E24" s="21"/>
      <c r="F24" s="22"/>
      <c r="G24" s="22"/>
      <c r="H24" s="22"/>
    </row>
    <row r="25" spans="1:8" ht="31.1" customHeight="1">
      <c r="A25" s="21" t="s">
        <v>106</v>
      </c>
      <c r="B25" s="22">
        <v>18506</v>
      </c>
      <c r="C25" s="22"/>
      <c r="D25" s="22">
        <f t="shared" si="1"/>
        <v>18506</v>
      </c>
      <c r="E25" s="21" t="s">
        <v>107</v>
      </c>
      <c r="F25" s="22">
        <v>25338</v>
      </c>
      <c r="G25" s="22"/>
      <c r="H25" s="22">
        <f t="shared" ref="H25:H27" si="6">SUM(F25:G25)</f>
        <v>25338</v>
      </c>
    </row>
    <row r="26" spans="1:8" ht="31.1" customHeight="1">
      <c r="A26" s="21" t="s">
        <v>96</v>
      </c>
      <c r="B26" s="22">
        <v>18224</v>
      </c>
      <c r="C26" s="22"/>
      <c r="D26" s="22">
        <f t="shared" si="1"/>
        <v>18224</v>
      </c>
      <c r="E26" s="21" t="s">
        <v>108</v>
      </c>
      <c r="F26" s="22">
        <v>2618</v>
      </c>
      <c r="G26" s="22"/>
      <c r="H26" s="22">
        <f t="shared" si="6"/>
        <v>2618</v>
      </c>
    </row>
    <row r="27" spans="1:8" ht="31.1" customHeight="1">
      <c r="A27" s="21" t="s">
        <v>98</v>
      </c>
      <c r="B27" s="22">
        <v>281</v>
      </c>
      <c r="C27" s="22"/>
      <c r="D27" s="22">
        <f t="shared" si="1"/>
        <v>281</v>
      </c>
      <c r="E27" s="21" t="s">
        <v>109</v>
      </c>
      <c r="F27" s="22">
        <v>22720</v>
      </c>
      <c r="G27" s="22"/>
      <c r="H27" s="22">
        <f t="shared" si="6"/>
        <v>22720</v>
      </c>
    </row>
    <row r="28" spans="1:8" ht="31.1" customHeight="1">
      <c r="A28" s="21" t="s">
        <v>99</v>
      </c>
      <c r="B28" s="22">
        <v>0</v>
      </c>
      <c r="C28" s="22"/>
      <c r="D28" s="22">
        <f t="shared" si="1"/>
        <v>0</v>
      </c>
      <c r="E28" s="23"/>
      <c r="F28" s="23"/>
      <c r="G28" s="23"/>
      <c r="H28" s="23"/>
    </row>
    <row r="29" spans="1:8" ht="31.1" customHeight="1">
      <c r="A29" s="21"/>
      <c r="B29" s="22"/>
      <c r="C29" s="22"/>
      <c r="D29" s="22">
        <f t="shared" si="1"/>
        <v>0</v>
      </c>
      <c r="E29" s="23"/>
      <c r="F29" s="23"/>
      <c r="G29" s="23"/>
      <c r="H29" s="23"/>
    </row>
    <row r="30" spans="1:8" ht="31.1" customHeight="1">
      <c r="A30" s="20" t="s">
        <v>110</v>
      </c>
      <c r="B30" s="22">
        <f>SUM(B5,B9,B13,B17,B21,B25)</f>
        <v>3093297</v>
      </c>
      <c r="C30" s="22">
        <f t="shared" ref="C30:D30" si="7">SUM(C5,C9,C13,C17,C21,C25)</f>
        <v>-129808</v>
      </c>
      <c r="D30" s="22">
        <f t="shared" si="7"/>
        <v>2963489</v>
      </c>
      <c r="E30" s="20" t="s">
        <v>111</v>
      </c>
      <c r="F30" s="22">
        <f>SUM(F5,F9,F13,F17,F21,F25)</f>
        <v>1974219</v>
      </c>
      <c r="G30" s="22">
        <f>SUM(G5,G9,G13,G17,G21,G25)</f>
        <v>113000</v>
      </c>
      <c r="H30" s="22">
        <f t="shared" ref="H30" si="8">SUM(H5,H9,H13,H17,H21,H25)</f>
        <v>2087219</v>
      </c>
    </row>
    <row r="31" spans="1:8" ht="31.1" customHeight="1">
      <c r="A31" s="21" t="s">
        <v>262</v>
      </c>
      <c r="B31" s="22">
        <v>26000</v>
      </c>
      <c r="C31" s="22">
        <v>-13000</v>
      </c>
      <c r="D31" s="22">
        <f t="shared" si="1"/>
        <v>13000</v>
      </c>
      <c r="E31" s="21" t="s">
        <v>112</v>
      </c>
      <c r="F31" s="22">
        <v>265024</v>
      </c>
      <c r="G31" s="22"/>
      <c r="H31" s="22">
        <f t="shared" ref="H31:H38" si="9">SUM(F31:G31)</f>
        <v>265024</v>
      </c>
    </row>
    <row r="32" spans="1:8" ht="31.1" customHeight="1">
      <c r="A32" s="21" t="s">
        <v>264</v>
      </c>
      <c r="B32" s="22">
        <f>SUM(B33:B38)</f>
        <v>8568586</v>
      </c>
      <c r="C32" s="22">
        <f t="shared" ref="C32:D32" si="10">SUM(C33:C38)</f>
        <v>32338</v>
      </c>
      <c r="D32" s="22">
        <f t="shared" si="10"/>
        <v>8600924</v>
      </c>
      <c r="E32" s="21" t="s">
        <v>113</v>
      </c>
      <c r="F32" s="22">
        <f t="shared" ref="F32:G32" si="11">SUM(F33:F38)</f>
        <v>9448640</v>
      </c>
      <c r="G32" s="22">
        <f t="shared" si="11"/>
        <v>-223470</v>
      </c>
      <c r="H32" s="22">
        <f>SUM(H33:H38)</f>
        <v>9225170</v>
      </c>
    </row>
    <row r="33" spans="1:8" ht="31.1" customHeight="1">
      <c r="A33" s="21" t="s">
        <v>114</v>
      </c>
      <c r="B33" s="22">
        <v>7768950</v>
      </c>
      <c r="C33" s="22">
        <v>55323</v>
      </c>
      <c r="D33" s="22">
        <f t="shared" si="1"/>
        <v>7824273</v>
      </c>
      <c r="E33" s="21" t="s">
        <v>114</v>
      </c>
      <c r="F33" s="22">
        <v>8515103</v>
      </c>
      <c r="G33" s="22">
        <v>-70677</v>
      </c>
      <c r="H33" s="22">
        <f t="shared" si="9"/>
        <v>8444426</v>
      </c>
    </row>
    <row r="34" spans="1:8" ht="31.1" customHeight="1">
      <c r="A34" s="21" t="s">
        <v>115</v>
      </c>
      <c r="B34" s="22">
        <v>73751</v>
      </c>
      <c r="C34" s="22">
        <v>5033</v>
      </c>
      <c r="D34" s="22">
        <f t="shared" si="1"/>
        <v>78784</v>
      </c>
      <c r="E34" s="21" t="s">
        <v>115</v>
      </c>
      <c r="F34" s="22">
        <v>161960</v>
      </c>
      <c r="G34" s="22">
        <v>-122307</v>
      </c>
      <c r="H34" s="22">
        <f t="shared" si="9"/>
        <v>39653</v>
      </c>
    </row>
    <row r="35" spans="1:8" ht="31.1" customHeight="1">
      <c r="A35" s="21" t="s">
        <v>265</v>
      </c>
      <c r="B35" s="22">
        <v>469813</v>
      </c>
      <c r="C35" s="22">
        <v>4504</v>
      </c>
      <c r="D35" s="22">
        <f t="shared" si="1"/>
        <v>474317</v>
      </c>
      <c r="E35" s="21" t="s">
        <v>265</v>
      </c>
      <c r="F35" s="22">
        <v>501473</v>
      </c>
      <c r="G35" s="22">
        <v>4504</v>
      </c>
      <c r="H35" s="22">
        <f t="shared" si="9"/>
        <v>505977</v>
      </c>
    </row>
    <row r="36" spans="1:8" ht="31.1" customHeight="1">
      <c r="A36" s="21" t="s">
        <v>116</v>
      </c>
      <c r="B36" s="22">
        <v>21105</v>
      </c>
      <c r="C36" s="22">
        <v>-457</v>
      </c>
      <c r="D36" s="22">
        <f t="shared" si="1"/>
        <v>20648</v>
      </c>
      <c r="E36" s="21" t="s">
        <v>116</v>
      </c>
      <c r="F36" s="22">
        <v>21510</v>
      </c>
      <c r="G36" s="22">
        <v>-2925</v>
      </c>
      <c r="H36" s="22">
        <f t="shared" si="9"/>
        <v>18585</v>
      </c>
    </row>
    <row r="37" spans="1:8" ht="31.1" customHeight="1">
      <c r="A37" s="21" t="s">
        <v>117</v>
      </c>
      <c r="B37" s="22">
        <v>188592</v>
      </c>
      <c r="C37" s="22">
        <v>-34645</v>
      </c>
      <c r="D37" s="22">
        <f t="shared" si="1"/>
        <v>153947</v>
      </c>
      <c r="E37" s="21" t="s">
        <v>117</v>
      </c>
      <c r="F37" s="22">
        <v>209051</v>
      </c>
      <c r="G37" s="22">
        <v>-34645</v>
      </c>
      <c r="H37" s="22">
        <f t="shared" si="9"/>
        <v>174406</v>
      </c>
    </row>
    <row r="38" spans="1:8" ht="31.1" customHeight="1">
      <c r="A38" s="21" t="s">
        <v>118</v>
      </c>
      <c r="B38" s="22">
        <v>46375</v>
      </c>
      <c r="C38" s="22">
        <v>2580</v>
      </c>
      <c r="D38" s="22">
        <f t="shared" si="1"/>
        <v>48955</v>
      </c>
      <c r="E38" s="21" t="s">
        <v>118</v>
      </c>
      <c r="F38" s="22">
        <v>39543</v>
      </c>
      <c r="G38" s="22">
        <v>2580</v>
      </c>
      <c r="H38" s="22">
        <f t="shared" si="9"/>
        <v>42123</v>
      </c>
    </row>
    <row r="39" spans="1:8" ht="31.1" customHeight="1">
      <c r="A39" s="21"/>
      <c r="B39" s="22"/>
      <c r="C39" s="22"/>
      <c r="D39" s="22"/>
      <c r="E39" s="21"/>
      <c r="F39" s="22"/>
      <c r="G39" s="23"/>
      <c r="H39" s="22"/>
    </row>
    <row r="40" spans="1:8" ht="31.1" customHeight="1">
      <c r="A40" s="26" t="s">
        <v>119</v>
      </c>
      <c r="B40" s="27">
        <f>SUM(B30:B32)</f>
        <v>11687883</v>
      </c>
      <c r="C40" s="27">
        <f t="shared" ref="C40:D40" si="12">SUM(C30:C32)</f>
        <v>-110470</v>
      </c>
      <c r="D40" s="27">
        <f t="shared" si="12"/>
        <v>11577413</v>
      </c>
      <c r="E40" s="28" t="s">
        <v>23</v>
      </c>
      <c r="F40" s="27">
        <f>SUM(F30:F32)</f>
        <v>11687883</v>
      </c>
      <c r="G40" s="27">
        <f>SUM(G30:G32)</f>
        <v>-110470</v>
      </c>
      <c r="H40" s="27">
        <f>SUM(H30:H32)</f>
        <v>11577413</v>
      </c>
    </row>
    <row r="41" spans="1:8" ht="25.85" customHeight="1">
      <c r="A41" s="24"/>
      <c r="B41" s="24"/>
      <c r="C41" s="24"/>
      <c r="D41" s="24"/>
      <c r="E41" s="24"/>
      <c r="F41" s="24"/>
      <c r="G41" s="24"/>
      <c r="H41" s="24"/>
    </row>
    <row r="42" spans="1:8">
      <c r="A42" s="24"/>
      <c r="B42" s="24"/>
      <c r="C42" s="24"/>
      <c r="D42" s="24"/>
      <c r="E42" s="24"/>
      <c r="F42" s="25"/>
      <c r="G42" s="24"/>
      <c r="H42" s="24"/>
    </row>
    <row r="43" spans="1:8">
      <c r="A43" s="24"/>
      <c r="B43" s="24"/>
      <c r="C43" s="24"/>
      <c r="D43" s="24"/>
      <c r="E43" s="24"/>
      <c r="F43" s="25">
        <f>B40-F40</f>
        <v>0</v>
      </c>
      <c r="G43" s="24"/>
      <c r="H43" s="24"/>
    </row>
    <row r="44" spans="1:8">
      <c r="A44" s="24"/>
      <c r="B44" s="24"/>
      <c r="C44" s="24"/>
      <c r="D44" s="24"/>
      <c r="E44" s="24"/>
      <c r="F44" s="24"/>
      <c r="G44" s="24"/>
      <c r="H44" s="24"/>
    </row>
    <row r="45" spans="1:8">
      <c r="A45" s="24"/>
      <c r="B45" s="24"/>
      <c r="C45" s="24"/>
      <c r="D45" s="24"/>
      <c r="E45" s="24"/>
      <c r="F45" s="24"/>
      <c r="G45" s="24"/>
      <c r="H45" s="24"/>
    </row>
    <row r="46" spans="1:8">
      <c r="A46" s="24"/>
      <c r="B46" s="24"/>
      <c r="C46" s="24"/>
      <c r="D46" s="24"/>
      <c r="E46" s="24"/>
      <c r="F46" s="24"/>
      <c r="G46" s="24"/>
      <c r="H46" s="24"/>
    </row>
    <row r="47" spans="1:8">
      <c r="A47" s="24"/>
      <c r="B47" s="24"/>
      <c r="C47" s="24"/>
      <c r="D47" s="24"/>
      <c r="E47" s="24"/>
      <c r="F47" s="24"/>
      <c r="G47" s="24"/>
      <c r="H47" s="24"/>
    </row>
    <row r="48" spans="1:8">
      <c r="A48" s="24"/>
      <c r="B48" s="24"/>
      <c r="C48" s="24"/>
      <c r="D48" s="24"/>
      <c r="E48" s="24"/>
      <c r="F48" s="24"/>
      <c r="G48" s="24"/>
      <c r="H48" s="24"/>
    </row>
    <row r="49" spans="1:8">
      <c r="A49" s="24"/>
      <c r="B49" s="24"/>
      <c r="C49" s="24"/>
      <c r="D49" s="24"/>
      <c r="E49" s="24"/>
      <c r="F49" s="24"/>
      <c r="G49" s="24"/>
      <c r="H49" s="24"/>
    </row>
    <row r="50" spans="1:8">
      <c r="A50" s="24"/>
      <c r="B50" s="24"/>
      <c r="C50" s="24"/>
      <c r="D50" s="24"/>
      <c r="E50" s="24"/>
      <c r="F50" s="24"/>
      <c r="G50" s="24"/>
      <c r="H50" s="24"/>
    </row>
    <row r="51" spans="1:8">
      <c r="A51" s="24"/>
      <c r="B51" s="24"/>
      <c r="C51" s="24"/>
      <c r="D51" s="24"/>
      <c r="E51" s="24"/>
      <c r="F51" s="24"/>
      <c r="G51" s="24"/>
      <c r="H51" s="24"/>
    </row>
    <row r="52" spans="1:8">
      <c r="A52" s="24"/>
      <c r="B52" s="24"/>
      <c r="C52" s="24"/>
      <c r="D52" s="24"/>
      <c r="E52" s="24"/>
      <c r="F52" s="24"/>
      <c r="G52" s="24"/>
      <c r="H52" s="24"/>
    </row>
    <row r="53" spans="1:8">
      <c r="A53" s="24"/>
      <c r="B53" s="24"/>
      <c r="C53" s="24"/>
      <c r="D53" s="24"/>
      <c r="E53" s="24"/>
      <c r="F53" s="24"/>
      <c r="G53" s="24"/>
      <c r="H53" s="24"/>
    </row>
    <row r="54" spans="1:8">
      <c r="A54" s="24"/>
      <c r="B54" s="24"/>
      <c r="C54" s="24"/>
      <c r="D54" s="24"/>
      <c r="E54" s="24"/>
      <c r="F54" s="24"/>
      <c r="G54" s="24"/>
      <c r="H54" s="24"/>
    </row>
    <row r="55" spans="1:8">
      <c r="A55" s="24"/>
      <c r="B55" s="24"/>
      <c r="C55" s="24"/>
      <c r="D55" s="24"/>
      <c r="E55" s="24"/>
      <c r="F55" s="24"/>
      <c r="G55" s="24"/>
      <c r="H55" s="24"/>
    </row>
    <row r="56" spans="1:8">
      <c r="A56" s="24"/>
      <c r="B56" s="24"/>
      <c r="C56" s="24"/>
      <c r="D56" s="24"/>
      <c r="E56" s="24"/>
      <c r="F56" s="24"/>
      <c r="G56" s="24"/>
      <c r="H56" s="24"/>
    </row>
    <row r="57" spans="1:8">
      <c r="A57" s="24"/>
      <c r="B57" s="24"/>
      <c r="C57" s="24"/>
      <c r="D57" s="24"/>
      <c r="E57" s="24"/>
      <c r="F57" s="24"/>
      <c r="G57" s="24"/>
      <c r="H57" s="24"/>
    </row>
    <row r="58" spans="1:8">
      <c r="A58" s="24"/>
      <c r="B58" s="24"/>
      <c r="C58" s="24"/>
      <c r="D58" s="24"/>
      <c r="E58" s="24"/>
      <c r="F58" s="24"/>
      <c r="G58" s="24"/>
      <c r="H58" s="24"/>
    </row>
    <row r="59" spans="1:8">
      <c r="A59" s="24"/>
      <c r="B59" s="24"/>
      <c r="C59" s="24"/>
      <c r="D59" s="24"/>
      <c r="E59" s="24"/>
      <c r="F59" s="24"/>
      <c r="G59" s="24"/>
      <c r="H59" s="24"/>
    </row>
    <row r="60" spans="1:8">
      <c r="A60" s="24"/>
      <c r="B60" s="24"/>
      <c r="C60" s="24"/>
      <c r="D60" s="24"/>
      <c r="E60" s="24"/>
      <c r="F60" s="24"/>
      <c r="G60" s="24"/>
      <c r="H60" s="24"/>
    </row>
    <row r="61" spans="1:8">
      <c r="A61" s="24"/>
      <c r="B61" s="24"/>
      <c r="C61" s="24"/>
      <c r="D61" s="24"/>
      <c r="E61" s="24"/>
      <c r="F61" s="24"/>
      <c r="G61" s="24"/>
      <c r="H61" s="24"/>
    </row>
    <row r="62" spans="1:8">
      <c r="A62" s="24"/>
      <c r="B62" s="24"/>
      <c r="C62" s="24"/>
      <c r="D62" s="24"/>
      <c r="E62" s="24"/>
      <c r="F62" s="24"/>
      <c r="G62" s="24"/>
      <c r="H62" s="24"/>
    </row>
    <row r="63" spans="1:8">
      <c r="A63" s="24"/>
      <c r="B63" s="24"/>
      <c r="C63" s="24"/>
      <c r="D63" s="24"/>
      <c r="E63" s="24"/>
      <c r="F63" s="24"/>
      <c r="G63" s="24"/>
      <c r="H63" s="24"/>
    </row>
    <row r="64" spans="1:8">
      <c r="A64" s="24"/>
      <c r="B64" s="24"/>
      <c r="C64" s="24"/>
      <c r="D64" s="24"/>
      <c r="E64" s="24"/>
      <c r="F64" s="24"/>
      <c r="G64" s="24"/>
      <c r="H64" s="24"/>
    </row>
    <row r="65" spans="1:8">
      <c r="A65" s="24"/>
      <c r="B65" s="24"/>
      <c r="C65" s="24"/>
      <c r="D65" s="24"/>
      <c r="E65" s="24"/>
      <c r="F65" s="24"/>
      <c r="G65" s="24"/>
      <c r="H65" s="24"/>
    </row>
    <row r="66" spans="1:8">
      <c r="A66" s="24"/>
      <c r="B66" s="24"/>
      <c r="C66" s="24"/>
      <c r="D66" s="24"/>
      <c r="E66" s="24"/>
      <c r="F66" s="24"/>
      <c r="G66" s="24"/>
      <c r="H66" s="24"/>
    </row>
    <row r="67" spans="1:8">
      <c r="A67" s="24"/>
      <c r="B67" s="24"/>
      <c r="C67" s="24"/>
      <c r="D67" s="24"/>
      <c r="E67" s="24"/>
      <c r="F67" s="24"/>
      <c r="G67" s="24"/>
      <c r="H67" s="24"/>
    </row>
    <row r="68" spans="1:8">
      <c r="A68" s="24"/>
      <c r="B68" s="24"/>
      <c r="C68" s="24"/>
      <c r="D68" s="24"/>
      <c r="E68" s="24"/>
      <c r="F68" s="24"/>
      <c r="G68" s="24"/>
      <c r="H68" s="24"/>
    </row>
    <row r="69" spans="1:8">
      <c r="A69" s="24"/>
      <c r="B69" s="24"/>
      <c r="C69" s="24"/>
      <c r="D69" s="24"/>
      <c r="E69" s="24"/>
      <c r="F69" s="24"/>
      <c r="G69" s="24"/>
      <c r="H69" s="24"/>
    </row>
    <row r="70" spans="1:8">
      <c r="A70" s="24"/>
      <c r="B70" s="24"/>
      <c r="C70" s="24"/>
      <c r="D70" s="24"/>
      <c r="E70" s="24"/>
      <c r="F70" s="24"/>
      <c r="G70" s="24"/>
      <c r="H70" s="24"/>
    </row>
    <row r="71" spans="1:8">
      <c r="A71" s="24"/>
      <c r="B71" s="24"/>
      <c r="C71" s="24"/>
      <c r="D71" s="24"/>
      <c r="E71" s="24"/>
      <c r="F71" s="24"/>
      <c r="G71" s="24"/>
      <c r="H71" s="24"/>
    </row>
    <row r="72" spans="1:8">
      <c r="A72" s="24"/>
      <c r="B72" s="24"/>
      <c r="C72" s="24"/>
      <c r="D72" s="24"/>
      <c r="E72" s="24"/>
      <c r="F72" s="24"/>
      <c r="G72" s="24"/>
      <c r="H72" s="24"/>
    </row>
    <row r="73" spans="1:8">
      <c r="A73" s="24"/>
      <c r="B73" s="24"/>
      <c r="C73" s="24"/>
      <c r="D73" s="24"/>
      <c r="E73" s="24"/>
      <c r="F73" s="24"/>
      <c r="G73" s="24"/>
      <c r="H73" s="24"/>
    </row>
    <row r="74" spans="1:8">
      <c r="A74" s="24"/>
      <c r="B74" s="24"/>
      <c r="C74" s="24"/>
      <c r="D74" s="24"/>
      <c r="E74" s="24"/>
      <c r="F74" s="24"/>
      <c r="G74" s="24"/>
      <c r="H74" s="24"/>
    </row>
    <row r="75" spans="1:8">
      <c r="A75" s="24"/>
      <c r="B75" s="24"/>
      <c r="C75" s="24"/>
      <c r="D75" s="24"/>
      <c r="E75" s="24"/>
      <c r="F75" s="24"/>
      <c r="G75" s="24"/>
      <c r="H75" s="24"/>
    </row>
    <row r="76" spans="1:8">
      <c r="A76" s="24"/>
      <c r="B76" s="24"/>
      <c r="C76" s="24"/>
      <c r="D76" s="24"/>
      <c r="E76" s="24"/>
      <c r="F76" s="24"/>
      <c r="G76" s="24"/>
      <c r="H76" s="24"/>
    </row>
    <row r="77" spans="1:8">
      <c r="A77" s="24"/>
      <c r="B77" s="24"/>
      <c r="C77" s="24"/>
      <c r="D77" s="24"/>
      <c r="E77" s="24"/>
      <c r="F77" s="24"/>
      <c r="G77" s="24"/>
      <c r="H77" s="24"/>
    </row>
    <row r="78" spans="1:8">
      <c r="A78" s="24"/>
      <c r="B78" s="24"/>
      <c r="C78" s="24"/>
      <c r="D78" s="24"/>
      <c r="E78" s="24"/>
      <c r="F78" s="24"/>
      <c r="G78" s="24"/>
      <c r="H78" s="24"/>
    </row>
    <row r="79" spans="1:8">
      <c r="A79" s="24"/>
      <c r="B79" s="24"/>
      <c r="C79" s="24"/>
      <c r="D79" s="24"/>
      <c r="E79" s="24"/>
      <c r="F79" s="24"/>
      <c r="G79" s="24"/>
      <c r="H79" s="24"/>
    </row>
    <row r="80" spans="1:8">
      <c r="A80" s="24"/>
    </row>
    <row r="81" spans="1:1">
      <c r="A81" s="24"/>
    </row>
    <row r="82" spans="1:1">
      <c r="A82" s="24"/>
    </row>
    <row r="83" spans="1:1">
      <c r="A83" s="24"/>
    </row>
    <row r="84" spans="1:1">
      <c r="A84" s="24"/>
    </row>
    <row r="85" spans="1:1">
      <c r="A85" s="24"/>
    </row>
    <row r="86" spans="1:1">
      <c r="A86" s="24"/>
    </row>
    <row r="87" spans="1:1">
      <c r="A87" s="24"/>
    </row>
    <row r="88" spans="1:1">
      <c r="A88" s="24"/>
    </row>
    <row r="89" spans="1:1">
      <c r="A89" s="24"/>
    </row>
  </sheetData>
  <mergeCells count="2">
    <mergeCell ref="A2:H2"/>
    <mergeCell ref="A3:F3"/>
  </mergeCells>
  <phoneticPr fontId="12" type="noConversion"/>
  <printOptions horizontalCentered="1"/>
  <pageMargins left="0.39370078740157483" right="0.27559055118110237" top="0.55118110236220474" bottom="0.39370078740157483" header="0.19685039370078741" footer="0.19685039370078741"/>
  <pageSetup paperSize="9" scale="83" firstPageNumber="15" fitToHeight="10" orientation="landscape" useFirstPageNumber="1" r:id="rId1"/>
  <headerFooter alignWithMargins="0">
    <oddFooter>&amp;C&amp;11-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命名范围</vt:lpstr>
      </vt:variant>
      <vt:variant>
        <vt:i4>6</vt:i4>
      </vt:variant>
    </vt:vector>
  </HeadingPairs>
  <TitlesOfParts>
    <vt:vector size="10" baseType="lpstr">
      <vt:lpstr>表1-一般公共预算</vt:lpstr>
      <vt:lpstr>表2-政府性基金</vt:lpstr>
      <vt:lpstr>表3-国有资本经营预算</vt:lpstr>
      <vt:lpstr>表4-社会保险基金预算</vt:lpstr>
      <vt:lpstr>'表1-一般公共预算'!Print_Area</vt:lpstr>
      <vt:lpstr>'表2-政府性基金'!Print_Area</vt:lpstr>
      <vt:lpstr>'表3-国有资本经营预算'!Print_Area</vt:lpstr>
      <vt:lpstr>'表4-社会保险基金预算'!Print_Area</vt:lpstr>
      <vt:lpstr>'表1-一般公共预算'!Print_Titles</vt:lpstr>
      <vt:lpstr>'表4-社会保险基金预算'!Print_Titles</vt:lpstr>
    </vt:vector>
  </TitlesOfParts>
  <Company>OFFICE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CurUserName</dc:creator>
  <cp:lastModifiedBy>段学军</cp:lastModifiedBy>
  <cp:lastPrinted>2019-11-05T11:17:56Z</cp:lastPrinted>
  <dcterms:created xsi:type="dcterms:W3CDTF">2009-09-03T03:53:30Z</dcterms:created>
  <dcterms:modified xsi:type="dcterms:W3CDTF">2019-11-05T11:26:59Z</dcterms:modified>
</cp:coreProperties>
</file>