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【06】人大审计业务\[09]人大预算调整和决算等事项\[07]2018年12月调整预算\"/>
    </mc:Choice>
  </mc:AlternateContent>
  <bookViews>
    <workbookView xWindow="-14" yWindow="-14" windowWidth="10637" windowHeight="9564" tabRatio="645" activeTab="3"/>
  </bookViews>
  <sheets>
    <sheet name="表1-一般公共预算" sheetId="1" r:id="rId1"/>
    <sheet name="表2-政府性基金" sheetId="2" r:id="rId2"/>
    <sheet name="表3-国有资本经营预算" sheetId="3" r:id="rId3"/>
    <sheet name="表4-社会保险基金预算" sheetId="4" r:id="rId4"/>
  </sheets>
  <definedNames>
    <definedName name="_xlnm.Print_Area" localSheetId="0">'表1-一般公共预算'!$A$1:$H$78</definedName>
    <definedName name="_xlnm.Print_Area" localSheetId="1">'表2-政府性基金'!$A$1:$H$22</definedName>
    <definedName name="_xlnm.Print_Area" localSheetId="2">'表3-国有资本经营预算'!$A$1:$H$9</definedName>
    <definedName name="_xlnm.Print_Area" localSheetId="3">'表4-社会保险基金预算'!$A$1:$H$41</definedName>
    <definedName name="_xlnm.Print_Titles" localSheetId="0">'表1-一般公共预算'!$2:$4</definedName>
    <definedName name="_xlnm.Print_Titles" localSheetId="3">'表4-社会保险基金预算'!$1:$4</definedName>
  </definedNames>
  <calcPr calcId="152511" iterate="1" fullPrecision="0"/>
</workbook>
</file>

<file path=xl/calcChain.xml><?xml version="1.0" encoding="utf-8"?>
<calcChain xmlns="http://schemas.openxmlformats.org/spreadsheetml/2006/main">
  <c r="F41" i="4" l="1"/>
  <c r="H38" i="4"/>
  <c r="D38" i="4"/>
  <c r="H37" i="4"/>
  <c r="D37" i="4"/>
  <c r="H36" i="4"/>
  <c r="D36" i="4"/>
  <c r="H35" i="4"/>
  <c r="D35" i="4"/>
  <c r="H34" i="4"/>
  <c r="D34" i="4"/>
  <c r="D32" i="4" s="1"/>
  <c r="H33" i="4"/>
  <c r="D33" i="4"/>
  <c r="H32" i="4"/>
  <c r="G32" i="4"/>
  <c r="F32" i="4"/>
  <c r="C32" i="4"/>
  <c r="B32" i="4"/>
  <c r="H31" i="4"/>
  <c r="D31" i="4"/>
  <c r="G30" i="4"/>
  <c r="G41" i="4" s="1"/>
  <c r="F30" i="4"/>
  <c r="C30" i="4"/>
  <c r="C41" i="4" s="1"/>
  <c r="B30" i="4"/>
  <c r="B41" i="4" s="1"/>
  <c r="D29" i="4"/>
  <c r="D28" i="4"/>
  <c r="H27" i="4"/>
  <c r="D27" i="4"/>
  <c r="H26" i="4"/>
  <c r="D26" i="4"/>
  <c r="H25" i="4"/>
  <c r="D25" i="4"/>
  <c r="D24" i="4"/>
  <c r="D23" i="4"/>
  <c r="H22" i="4"/>
  <c r="D22" i="4"/>
  <c r="H21" i="4"/>
  <c r="D21" i="4"/>
  <c r="D20" i="4"/>
  <c r="D19" i="4"/>
  <c r="C19" i="4"/>
  <c r="H18" i="4"/>
  <c r="D18" i="4"/>
  <c r="H17" i="4"/>
  <c r="D17" i="4"/>
  <c r="D16" i="4"/>
  <c r="D15" i="4"/>
  <c r="H14" i="4"/>
  <c r="D14" i="4"/>
  <c r="H13" i="4"/>
  <c r="D13" i="4"/>
  <c r="D12" i="4"/>
  <c r="D11" i="4"/>
  <c r="H10" i="4"/>
  <c r="D10" i="4"/>
  <c r="H9" i="4"/>
  <c r="H30" i="4" s="1"/>
  <c r="D9" i="4"/>
  <c r="D8" i="4"/>
  <c r="D7" i="4"/>
  <c r="H6" i="4"/>
  <c r="D6" i="4"/>
  <c r="H5" i="4"/>
  <c r="D5" i="4"/>
  <c r="D30" i="4" s="1"/>
  <c r="D41" i="4" s="1"/>
  <c r="H41" i="4" l="1"/>
  <c r="C18" i="1"/>
  <c r="H63" i="1"/>
  <c r="D66" i="1"/>
  <c r="D65" i="1"/>
  <c r="D64" i="1"/>
  <c r="C63" i="1"/>
  <c r="B63" i="1"/>
  <c r="D62" i="1"/>
  <c r="D63" i="1" l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36" i="1"/>
  <c r="B31" i="1"/>
  <c r="C31" i="1"/>
  <c r="D35" i="1"/>
  <c r="D36" i="1"/>
  <c r="D37" i="1"/>
  <c r="H74" i="1" l="1"/>
  <c r="G71" i="1"/>
  <c r="F71" i="1"/>
  <c r="D70" i="1"/>
  <c r="C67" i="1"/>
  <c r="B67" i="1"/>
  <c r="H33" i="1" l="1"/>
  <c r="H34" i="1"/>
  <c r="H35" i="1"/>
  <c r="H37" i="1"/>
  <c r="G31" i="1"/>
  <c r="F31" i="1"/>
  <c r="D19" i="1" l="1"/>
  <c r="D20" i="1"/>
  <c r="D21" i="1"/>
  <c r="D22" i="1"/>
  <c r="D23" i="1"/>
  <c r="D24" i="1"/>
  <c r="D25" i="1"/>
  <c r="D26" i="1"/>
  <c r="D7" i="1"/>
  <c r="D8" i="1"/>
  <c r="D9" i="1"/>
  <c r="D11" i="1"/>
  <c r="D12" i="1"/>
  <c r="D13" i="1"/>
  <c r="D14" i="1"/>
  <c r="D15" i="1"/>
  <c r="D16" i="1"/>
  <c r="D17" i="1"/>
  <c r="B18" i="1"/>
  <c r="B5" i="1"/>
  <c r="B28" i="1" s="1"/>
  <c r="H9" i="2" l="1"/>
  <c r="H10" i="2"/>
  <c r="H11" i="2"/>
  <c r="H12" i="2"/>
  <c r="H14" i="2"/>
  <c r="H15" i="2"/>
  <c r="H17" i="2"/>
  <c r="H18" i="2"/>
  <c r="H19" i="2"/>
  <c r="H20" i="2"/>
  <c r="H21" i="2"/>
  <c r="H6" i="2"/>
  <c r="H7" i="2"/>
  <c r="H8" i="2"/>
  <c r="D6" i="2"/>
  <c r="D7" i="2"/>
  <c r="D8" i="2"/>
  <c r="D10" i="2"/>
  <c r="D11" i="2"/>
  <c r="D12" i="2"/>
  <c r="D14" i="2"/>
  <c r="D15" i="2"/>
  <c r="D17" i="2"/>
  <c r="D19" i="2"/>
  <c r="D20" i="2"/>
  <c r="D21" i="2"/>
  <c r="C9" i="2"/>
  <c r="B9" i="2"/>
  <c r="D9" i="2" l="1"/>
  <c r="L15" i="2" l="1"/>
  <c r="H32" i="1" l="1"/>
  <c r="H31" i="1" s="1"/>
  <c r="C5" i="1" l="1"/>
  <c r="C28" i="1" s="1"/>
  <c r="D10" i="1" l="1"/>
  <c r="C38" i="1"/>
  <c r="C30" i="1" s="1"/>
  <c r="B38" i="1"/>
  <c r="D54" i="1"/>
  <c r="D55" i="1"/>
  <c r="D56" i="1"/>
  <c r="D57" i="1"/>
  <c r="D34" i="1"/>
  <c r="D18" i="1"/>
  <c r="C13" i="2" l="1"/>
  <c r="B13" i="2"/>
  <c r="D13" i="2" l="1"/>
  <c r="D72" i="1"/>
  <c r="C71" i="1"/>
  <c r="B71" i="1"/>
  <c r="D71" i="1" l="1"/>
  <c r="D5" i="3"/>
  <c r="H5" i="3"/>
  <c r="D6" i="3"/>
  <c r="H6" i="3"/>
  <c r="D7" i="3"/>
  <c r="H7" i="3"/>
  <c r="D8" i="3"/>
  <c r="H8" i="3"/>
  <c r="B9" i="3"/>
  <c r="C9" i="3"/>
  <c r="F9" i="3"/>
  <c r="G9" i="3"/>
  <c r="H9" i="3" l="1"/>
  <c r="G13" i="3"/>
  <c r="D9" i="3"/>
  <c r="G67" i="1"/>
  <c r="F67" i="1"/>
  <c r="H67" i="1"/>
  <c r="D69" i="1"/>
  <c r="F16" i="2" l="1"/>
  <c r="H16" i="2" s="1"/>
  <c r="G13" i="2"/>
  <c r="G22" i="2" s="1"/>
  <c r="F13" i="2"/>
  <c r="C18" i="2"/>
  <c r="B18" i="2"/>
  <c r="C16" i="2"/>
  <c r="C22" i="2" s="1"/>
  <c r="B16" i="2"/>
  <c r="H5" i="2"/>
  <c r="D5" i="2"/>
  <c r="H13" i="2" l="1"/>
  <c r="H22" i="2" s="1"/>
  <c r="F22" i="2"/>
  <c r="D18" i="2"/>
  <c r="D16" i="2"/>
  <c r="D22" i="2" s="1"/>
  <c r="B22" i="2"/>
  <c r="H76" i="1"/>
  <c r="D6" i="1"/>
  <c r="D5" i="1" s="1"/>
  <c r="D28" i="1" s="1"/>
  <c r="C59" i="1"/>
  <c r="C29" i="1" s="1"/>
  <c r="C78" i="1" s="1"/>
  <c r="D32" i="1"/>
  <c r="D33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8" i="1"/>
  <c r="D60" i="1"/>
  <c r="D61" i="1"/>
  <c r="D68" i="1"/>
  <c r="D67" i="1" s="1"/>
  <c r="D31" i="1" l="1"/>
  <c r="D30" i="1" s="1"/>
  <c r="D38" i="1"/>
  <c r="D59" i="1"/>
  <c r="H60" i="1" l="1"/>
  <c r="H61" i="1"/>
  <c r="H72" i="1"/>
  <c r="G3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G28" i="1"/>
  <c r="F38" i="1"/>
  <c r="H5" i="1"/>
  <c r="F28" i="1"/>
  <c r="B30" i="1"/>
  <c r="B29" i="1" s="1"/>
  <c r="H39" i="1"/>
  <c r="H58" i="1"/>
  <c r="B59" i="1"/>
  <c r="F59" i="1"/>
  <c r="G59" i="1"/>
  <c r="H73" i="1"/>
  <c r="H75" i="1"/>
  <c r="H71" i="1" l="1"/>
  <c r="G30" i="1"/>
  <c r="G29" i="1" s="1"/>
  <c r="B78" i="1"/>
  <c r="D75" i="1"/>
  <c r="D29" i="1" s="1"/>
  <c r="D78" i="1" s="1"/>
  <c r="F30" i="1"/>
  <c r="F29" i="1" s="1"/>
  <c r="H38" i="1"/>
  <c r="H28" i="1"/>
  <c r="H59" i="1"/>
  <c r="G26" i="2"/>
  <c r="G78" i="1" l="1"/>
  <c r="H30" i="1"/>
  <c r="H29" i="1" s="1"/>
  <c r="F78" i="1"/>
  <c r="H78" i="1" l="1"/>
</calcChain>
</file>

<file path=xl/sharedStrings.xml><?xml version="1.0" encoding="utf-8"?>
<sst xmlns="http://schemas.openxmlformats.org/spreadsheetml/2006/main" count="267" uniqueCount="220">
  <si>
    <t>政府性基金补助下级支出</t>
  </si>
  <si>
    <t>政府性基金下级上解收入</t>
  </si>
  <si>
    <t>政府性基金上解上级支出</t>
  </si>
  <si>
    <t>政府性基金上年结余</t>
  </si>
  <si>
    <t>政府性基金调出资金</t>
  </si>
  <si>
    <t>政府性基金调入资金</t>
  </si>
  <si>
    <t xml:space="preserve">   3.其他调入</t>
  </si>
  <si>
    <t>一、税收收入</t>
  </si>
  <si>
    <t>二、非税收入</t>
  </si>
  <si>
    <t xml:space="preserve">  上级补助收入</t>
  </si>
  <si>
    <t xml:space="preserve">    返还性收入</t>
  </si>
  <si>
    <t xml:space="preserve">    一般性转移支付收入</t>
  </si>
  <si>
    <t>支出总计</t>
  </si>
  <si>
    <t>收入总计</t>
  </si>
  <si>
    <t>转移性收入</t>
  </si>
  <si>
    <t xml:space="preserve">  下级上解收入</t>
  </si>
  <si>
    <t xml:space="preserve">      体制上解收入</t>
  </si>
  <si>
    <t>转移性支出</t>
  </si>
  <si>
    <t xml:space="preserve">  上解上级支出</t>
  </si>
  <si>
    <t xml:space="preserve">    专项上解支出</t>
  </si>
  <si>
    <t xml:space="preserve">  补助下级支出</t>
  </si>
  <si>
    <t xml:space="preserve">    返还性支出</t>
  </si>
  <si>
    <t xml:space="preserve">    一般性转移支付支出</t>
  </si>
  <si>
    <t xml:space="preserve">    专项转移支付支出</t>
  </si>
  <si>
    <t xml:space="preserve">      专项上解收入</t>
    <phoneticPr fontId="3" type="noConversion"/>
  </si>
  <si>
    <t>单位：万元</t>
    <phoneticPr fontId="3" type="noConversion"/>
  </si>
  <si>
    <t>单位：万元</t>
    <phoneticPr fontId="3" type="noConversion"/>
  </si>
  <si>
    <t>年初预算数</t>
    <phoneticPr fontId="3" type="noConversion"/>
  </si>
  <si>
    <t>项          目</t>
    <phoneticPr fontId="3" type="noConversion"/>
  </si>
  <si>
    <t>政府性基金年终结余</t>
    <phoneticPr fontId="3" type="noConversion"/>
  </si>
  <si>
    <t xml:space="preserve">  调入资金   </t>
    <phoneticPr fontId="3" type="noConversion"/>
  </si>
  <si>
    <t>十八、住房保障支出</t>
  </si>
  <si>
    <t>二十、预备费</t>
  </si>
  <si>
    <t>收入总计</t>
    <phoneticPr fontId="3" type="noConversion"/>
  </si>
  <si>
    <t>支出总计</t>
    <phoneticPr fontId="3" type="noConversion"/>
  </si>
  <si>
    <t>政府性基金支出</t>
    <phoneticPr fontId="3" type="noConversion"/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</si>
  <si>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</si>
  <si>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</si>
  <si>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</si>
  <si>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</si>
  <si>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</si>
  <si>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</si>
  <si>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</si>
  <si>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十、节能环保支出</t>
  </si>
  <si>
    <t>十一、城乡社区支出</t>
  </si>
  <si>
    <t>十二、农林水支出</t>
  </si>
  <si>
    <t>十四、资源勘探信息等支出</t>
  </si>
  <si>
    <t>十五、商业服务业等支出</t>
  </si>
  <si>
    <t>十六、金融支出</t>
  </si>
  <si>
    <t>十七、国土海洋气象等支出</t>
  </si>
  <si>
    <t>十九、粮油物资储备支出</t>
  </si>
  <si>
    <t>政府性基金上级补助收入</t>
    <phoneticPr fontId="3" type="noConversion"/>
  </si>
  <si>
    <t>一般公共预算收入合计</t>
    <phoneticPr fontId="3" type="noConversion"/>
  </si>
  <si>
    <t>一般公共预算支出合计</t>
    <phoneticPr fontId="3" type="noConversion"/>
  </si>
  <si>
    <t xml:space="preserve">    专项转移支付收入</t>
    <phoneticPr fontId="3" type="noConversion"/>
  </si>
  <si>
    <t xml:space="preserve">  债务收入</t>
    <phoneticPr fontId="3" type="noConversion"/>
  </si>
  <si>
    <t xml:space="preserve">  债务还本支出</t>
    <phoneticPr fontId="3" type="noConversion"/>
  </si>
  <si>
    <t xml:space="preserve">  债务转贷支出</t>
    <phoneticPr fontId="3" type="noConversion"/>
  </si>
  <si>
    <t xml:space="preserve">  调出资金</t>
    <phoneticPr fontId="3" type="noConversion"/>
  </si>
  <si>
    <t xml:space="preserve">  年终结余</t>
    <phoneticPr fontId="3" type="noConversion"/>
  </si>
  <si>
    <t>债务收入</t>
    <phoneticPr fontId="3" type="noConversion"/>
  </si>
  <si>
    <t>债务转贷收入</t>
    <phoneticPr fontId="3" type="noConversion"/>
  </si>
  <si>
    <t xml:space="preserve">   地方政府专项债务转贷收入</t>
    <phoneticPr fontId="3" type="noConversion"/>
  </si>
  <si>
    <t>债务还本支出</t>
    <phoneticPr fontId="3" type="noConversion"/>
  </si>
  <si>
    <t xml:space="preserve">   地方政府债务还本支出</t>
    <phoneticPr fontId="3" type="noConversion"/>
  </si>
  <si>
    <t>债务转贷支出</t>
    <phoneticPr fontId="3" type="noConversion"/>
  </si>
  <si>
    <t>九、医疗卫生与计划生育支出</t>
    <phoneticPr fontId="3" type="noConversion"/>
  </si>
  <si>
    <t xml:space="preserve">  上年结余</t>
    <phoneticPr fontId="3" type="noConversion"/>
  </si>
  <si>
    <t>二十一、其他支出</t>
    <phoneticPr fontId="3" type="noConversion"/>
  </si>
  <si>
    <t>二十二、债务付息支出</t>
    <phoneticPr fontId="3" type="noConversion"/>
  </si>
  <si>
    <t>二十三、债务发行费用支出</t>
    <phoneticPr fontId="3" type="noConversion"/>
  </si>
  <si>
    <t xml:space="preserve">      新增一般债券收入</t>
    <phoneticPr fontId="3" type="noConversion"/>
  </si>
  <si>
    <t xml:space="preserve">      置换一般债券收入</t>
    <phoneticPr fontId="3" type="noConversion"/>
  </si>
  <si>
    <t>国有资本经营预算年终结余</t>
    <phoneticPr fontId="3" type="noConversion"/>
  </si>
  <si>
    <t>国有资本经营预算调出资金</t>
    <phoneticPr fontId="3" type="noConversion"/>
  </si>
  <si>
    <t>国有资本经营上级补助收入</t>
    <phoneticPr fontId="3" type="noConversion"/>
  </si>
  <si>
    <t>国有资本经营支出</t>
    <phoneticPr fontId="3" type="noConversion"/>
  </si>
  <si>
    <t>国有资本经营收入</t>
    <phoneticPr fontId="3" type="noConversion"/>
  </si>
  <si>
    <t xml:space="preserve">   新增专项债务收入</t>
    <phoneticPr fontId="3" type="noConversion"/>
  </si>
  <si>
    <t xml:space="preserve">       消费税税收返还收入</t>
    <phoneticPr fontId="3" type="noConversion"/>
  </si>
  <si>
    <t xml:space="preserve">       增值税税收返还收入</t>
    <phoneticPr fontId="3" type="noConversion"/>
  </si>
  <si>
    <t xml:space="preserve">       成品油税费改革税收返还收入</t>
    <phoneticPr fontId="3" type="noConversion"/>
  </si>
  <si>
    <t xml:space="preserve">       所得税基数返还收入</t>
    <phoneticPr fontId="3" type="noConversion"/>
  </si>
  <si>
    <t xml:space="preserve">       体制补助收入</t>
    <phoneticPr fontId="3" type="noConversion"/>
  </si>
  <si>
    <t xml:space="preserve">       均衡性转移支付收入</t>
    <phoneticPr fontId="3" type="noConversion"/>
  </si>
  <si>
    <t>年终结余变动明细</t>
    <phoneticPr fontId="3" type="noConversion"/>
  </si>
  <si>
    <t>国有资本经营补助下级支出</t>
    <phoneticPr fontId="3" type="noConversion"/>
  </si>
  <si>
    <t>八、社会保障和就业支出</t>
    <phoneticPr fontId="3" type="noConversion"/>
  </si>
  <si>
    <t>十三、交通运输支出</t>
    <phoneticPr fontId="3" type="noConversion"/>
  </si>
  <si>
    <t xml:space="preserve">  调入预算稳定调节基金</t>
    <phoneticPr fontId="3" type="noConversion"/>
  </si>
  <si>
    <t>国有资本经营预算上年结余</t>
    <phoneticPr fontId="3" type="noConversion"/>
  </si>
  <si>
    <t xml:space="preserve">   1.一般公共预算调入</t>
    <phoneticPr fontId="3" type="noConversion"/>
  </si>
  <si>
    <t xml:space="preserve">   2.调入专项收入</t>
    <phoneticPr fontId="3" type="noConversion"/>
  </si>
  <si>
    <t>收  入  总  计</t>
    <phoneticPr fontId="3" type="noConversion"/>
  </si>
  <si>
    <t>支  出  总  计</t>
    <phoneticPr fontId="3" type="noConversion"/>
  </si>
  <si>
    <t xml:space="preserve">   收入超过20%调出</t>
    <phoneticPr fontId="3" type="noConversion"/>
  </si>
  <si>
    <t xml:space="preserve">  结余超过收入30%部分调出</t>
    <phoneticPr fontId="3" type="noConversion"/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</si>
  <si>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</si>
  <si>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</si>
  <si>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</si>
  <si>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</si>
  <si>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</si>
  <si>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</si>
  <si>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</si>
  <si>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</si>
  <si>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</si>
  <si>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</si>
  <si>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</si>
  <si>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</si>
  <si>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</si>
  <si>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</si>
  <si>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</si>
  <si>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</si>
  <si>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</si>
  <si>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</si>
  <si>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</si>
  <si>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</si>
  <si>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     增值税税收返还支出</t>
    <phoneticPr fontId="3" type="noConversion"/>
  </si>
  <si>
    <t xml:space="preserve">       消费税税收返还支出</t>
    <phoneticPr fontId="3" type="noConversion"/>
  </si>
  <si>
    <t xml:space="preserve">       所得税基数返还支出</t>
    <phoneticPr fontId="3" type="noConversion"/>
  </si>
  <si>
    <t xml:space="preserve">       成品油税费改革税收返还支出</t>
    <phoneticPr fontId="3" type="noConversion"/>
  </si>
  <si>
    <t xml:space="preserve">    体制上解支出</t>
    <phoneticPr fontId="3" type="noConversion"/>
  </si>
  <si>
    <t xml:space="preserve">     地方政府一般债务还本支出</t>
    <phoneticPr fontId="3" type="noConversion"/>
  </si>
  <si>
    <t xml:space="preserve">  补充预算稳定调节基金</t>
    <phoneticPr fontId="3" type="noConversion"/>
  </si>
  <si>
    <t xml:space="preserve">     新增一般债券转贷支出</t>
    <phoneticPr fontId="3" type="noConversion"/>
  </si>
  <si>
    <t xml:space="preserve">     置换一般债券转贷支出</t>
    <phoneticPr fontId="3" type="noConversion"/>
  </si>
  <si>
    <t xml:space="preserve">      向外国政府借款（国际金融组织)收入</t>
    <phoneticPr fontId="3" type="noConversion"/>
  </si>
  <si>
    <t xml:space="preserve">     向外国政府借款（国际金融组织)转贷支出</t>
    <phoneticPr fontId="3" type="noConversion"/>
  </si>
  <si>
    <t>调整变更</t>
    <phoneticPr fontId="3" type="noConversion"/>
  </si>
  <si>
    <t>附件1：</t>
    <phoneticPr fontId="3" type="noConversion"/>
  </si>
  <si>
    <t>附件2：</t>
    <phoneticPr fontId="3" type="noConversion"/>
  </si>
  <si>
    <t>附件3：</t>
    <phoneticPr fontId="3" type="noConversion"/>
  </si>
  <si>
    <t xml:space="preserve">       增值税“五五分享”税收返还收入</t>
    <phoneticPr fontId="3" type="noConversion"/>
  </si>
  <si>
    <t xml:space="preserve">       增值税“五五分享”税收返还支出</t>
    <phoneticPr fontId="3" type="noConversion"/>
  </si>
  <si>
    <t xml:space="preserve">   置换专项债务收入</t>
    <phoneticPr fontId="3" type="noConversion"/>
  </si>
  <si>
    <t>政府性基金收入</t>
    <phoneticPr fontId="3" type="noConversion"/>
  </si>
  <si>
    <t>项        目</t>
    <phoneticPr fontId="3" type="noConversion"/>
  </si>
  <si>
    <t xml:space="preserve">       其他税收返还性收入</t>
    <phoneticPr fontId="3" type="noConversion"/>
  </si>
  <si>
    <t xml:space="preserve">       其他税收返还支出</t>
    <phoneticPr fontId="3" type="noConversion"/>
  </si>
  <si>
    <t xml:space="preserve">       县级基本财力保障机制奖补资金收入</t>
    <phoneticPr fontId="3" type="noConversion"/>
  </si>
  <si>
    <t xml:space="preserve">       结算补助收入</t>
    <phoneticPr fontId="3" type="noConversion"/>
  </si>
  <si>
    <t xml:space="preserve">       资源枯竭型城市转移支付补助收入</t>
    <phoneticPr fontId="3" type="noConversion"/>
  </si>
  <si>
    <t xml:space="preserve">       企事业单位划转补助收入</t>
    <phoneticPr fontId="3" type="noConversion"/>
  </si>
  <si>
    <t xml:space="preserve">       基层公检法司转移支付收入</t>
    <phoneticPr fontId="3" type="noConversion"/>
  </si>
  <si>
    <t xml:space="preserve">       城乡义务教育转移支付收入</t>
    <phoneticPr fontId="3" type="noConversion"/>
  </si>
  <si>
    <t xml:space="preserve">       基本养老金转移支付收入</t>
    <phoneticPr fontId="3" type="noConversion"/>
  </si>
  <si>
    <t xml:space="preserve">       城乡居民医疗保险转移支付收入</t>
    <phoneticPr fontId="3" type="noConversion"/>
  </si>
  <si>
    <t xml:space="preserve">       农村综合改革转移支付收入</t>
    <phoneticPr fontId="3" type="noConversion"/>
  </si>
  <si>
    <t xml:space="preserve">       产粮（油）大县奖励资金收入</t>
    <phoneticPr fontId="3" type="noConversion"/>
  </si>
  <si>
    <t xml:space="preserve">       重点生态功能区转移支付收入</t>
    <phoneticPr fontId="3" type="noConversion"/>
  </si>
  <si>
    <t xml:space="preserve">       固定数额补助收入</t>
    <phoneticPr fontId="3" type="noConversion"/>
  </si>
  <si>
    <t xml:space="preserve">       民族地区转移支付收入</t>
    <phoneticPr fontId="3" type="noConversion"/>
  </si>
  <si>
    <t xml:space="preserve">       边疆地区转移支付收入</t>
    <phoneticPr fontId="3" type="noConversion"/>
  </si>
  <si>
    <t xml:space="preserve">       贫困地区转移支付收入</t>
    <phoneticPr fontId="3" type="noConversion"/>
  </si>
  <si>
    <t xml:space="preserve">       成品油税费改革转移支付补助收入</t>
    <phoneticPr fontId="3" type="noConversion"/>
  </si>
  <si>
    <t xml:space="preserve">       其他一般性转移支付收入</t>
    <phoneticPr fontId="3" type="noConversion"/>
  </si>
  <si>
    <t xml:space="preserve">      从政府性基金调入</t>
    <phoneticPr fontId="3" type="noConversion"/>
  </si>
  <si>
    <t xml:space="preserve">      从国有资本经营调入</t>
    <phoneticPr fontId="3" type="noConversion"/>
  </si>
  <si>
    <t xml:space="preserve">      从其他资金调入</t>
    <phoneticPr fontId="3" type="noConversion"/>
  </si>
  <si>
    <t>2018年自治区本级一般公共预算调整方案二（草案）</t>
    <phoneticPr fontId="3" type="noConversion"/>
  </si>
  <si>
    <t>2018年自治区本级政府性基金预算调整方案二（草案）</t>
    <phoneticPr fontId="3" type="noConversion"/>
  </si>
  <si>
    <t>2018年自治区本级国有资本经营预算调整方案二（草案）</t>
    <phoneticPr fontId="3" type="noConversion"/>
  </si>
  <si>
    <t>单位：万元</t>
    <phoneticPr fontId="3" type="noConversion"/>
  </si>
  <si>
    <t>项       目</t>
    <phoneticPr fontId="18" type="noConversion"/>
  </si>
  <si>
    <t>年初预算数</t>
  </si>
  <si>
    <t>调整变更</t>
    <phoneticPr fontId="18" type="noConversion"/>
  </si>
  <si>
    <t>预算数</t>
    <phoneticPr fontId="3" type="noConversion"/>
  </si>
  <si>
    <t>一、企业职工基本养老保险基金收入</t>
  </si>
  <si>
    <t>一、企业职工基本养老保险基金支出</t>
  </si>
  <si>
    <t xml:space="preserve">    其中：保险费收入</t>
  </si>
  <si>
    <t>　　其中：基本养老金支出</t>
  </si>
  <si>
    <t xml:space="preserve">          利息收入</t>
  </si>
  <si>
    <t xml:space="preserve">          财政补贴收入</t>
  </si>
  <si>
    <t xml:space="preserve"> 二、机关事业单位基本养老保险基金收入</t>
  </si>
  <si>
    <t>二、机关事业基本养老保险基金支出</t>
  </si>
  <si>
    <t>三、城镇职工基本医疗保险基金收入</t>
  </si>
  <si>
    <t>三、城镇职工基本医疗保险基金支出</t>
  </si>
  <si>
    <t>　　其中：基本医疗保险待遇支出</t>
  </si>
  <si>
    <t>四、工伤保险基金收入</t>
    <phoneticPr fontId="18" type="noConversion"/>
  </si>
  <si>
    <t>四、工伤保险基金支出</t>
  </si>
  <si>
    <t>　　其中：工伤保险待遇支出</t>
    <phoneticPr fontId="3" type="noConversion"/>
  </si>
  <si>
    <t>五、失业保险基金收入</t>
  </si>
  <si>
    <t>五、失业保险基金支出</t>
  </si>
  <si>
    <t>　　其中：失业保险金支出</t>
  </si>
  <si>
    <t>六、生育保险基金收入</t>
  </si>
  <si>
    <t>六、生育保险基金支出</t>
  </si>
  <si>
    <t>　  其中：生育医疗费用支出</t>
    <phoneticPr fontId="3" type="noConversion"/>
  </si>
  <si>
    <t xml:space="preserve">          生育津贴支出</t>
    <phoneticPr fontId="3" type="noConversion"/>
  </si>
  <si>
    <t>社会保险基金收入合计</t>
    <phoneticPr fontId="3" type="noConversion"/>
  </si>
  <si>
    <t>社会保险基金支出合计</t>
    <phoneticPr fontId="3" type="noConversion"/>
  </si>
  <si>
    <t>社会保险基金补助下级支出</t>
    <phoneticPr fontId="3" type="noConversion"/>
  </si>
  <si>
    <t>社会保险基金上年结余</t>
    <phoneticPr fontId="3" type="noConversion"/>
  </si>
  <si>
    <t>社会保险基金年终结余</t>
    <phoneticPr fontId="3" type="noConversion"/>
  </si>
  <si>
    <t xml:space="preserve">   企业职工基本养老保险基金年末累计结余</t>
    <phoneticPr fontId="18" type="noConversion"/>
  </si>
  <si>
    <t xml:space="preserve">   机关事业单位基本养老保险基金年末累计结余</t>
    <phoneticPr fontId="18" type="noConversion"/>
  </si>
  <si>
    <t xml:space="preserve">   镇职工基本医疗保险基金年末累计结余</t>
    <phoneticPr fontId="18" type="noConversion"/>
  </si>
  <si>
    <t xml:space="preserve">   工伤保险基金年末累计结余</t>
    <phoneticPr fontId="18" type="noConversion"/>
  </si>
  <si>
    <t xml:space="preserve">   失业保险基金年末累计结余</t>
    <phoneticPr fontId="18" type="noConversion"/>
  </si>
  <si>
    <t xml:space="preserve">   生育保险基金年末累计结余</t>
    <phoneticPr fontId="18" type="noConversion"/>
  </si>
  <si>
    <t>收入总计</t>
    <phoneticPr fontId="3" type="noConversion"/>
  </si>
  <si>
    <t>附件4：</t>
    <phoneticPr fontId="3" type="noConversion"/>
  </si>
  <si>
    <t>2018年自治区本级社会保险基金预算调整方案二（草案）</t>
    <phoneticPr fontId="3" type="noConversion"/>
  </si>
  <si>
    <t>预算数</t>
    <phoneticPr fontId="3" type="noConversion"/>
  </si>
  <si>
    <t xml:space="preserve">       体制补助支出</t>
    <phoneticPr fontId="3" type="noConversion"/>
  </si>
  <si>
    <t xml:space="preserve">       均衡性转移支付支出</t>
    <phoneticPr fontId="3" type="noConversion"/>
  </si>
  <si>
    <t xml:space="preserve">       县级基本财力保障机制奖补支出</t>
    <phoneticPr fontId="3" type="noConversion"/>
  </si>
  <si>
    <t xml:space="preserve">       结算补助支出</t>
    <phoneticPr fontId="3" type="noConversion"/>
  </si>
  <si>
    <t xml:space="preserve">       资源枯竭城市转移支付支出</t>
    <phoneticPr fontId="3" type="noConversion"/>
  </si>
  <si>
    <t xml:space="preserve">       企事业单位划转补助支出</t>
    <phoneticPr fontId="3" type="noConversion"/>
  </si>
  <si>
    <t xml:space="preserve">       基层公检法司转移支付支出</t>
    <phoneticPr fontId="3" type="noConversion"/>
  </si>
  <si>
    <t xml:space="preserve">       城乡义务教育转移支付支出</t>
    <phoneticPr fontId="3" type="noConversion"/>
  </si>
  <si>
    <t xml:space="preserve">       基本养老金转移支付支出</t>
    <phoneticPr fontId="3" type="noConversion"/>
  </si>
  <si>
    <t xml:space="preserve">       城乡居民医疗保险转移支付支出</t>
    <phoneticPr fontId="3" type="noConversion"/>
  </si>
  <si>
    <t xml:space="preserve">       农村综合改革转移支付支出</t>
    <phoneticPr fontId="3" type="noConversion"/>
  </si>
  <si>
    <t xml:space="preserve">       产粮（油）大县奖励资金支出</t>
    <phoneticPr fontId="3" type="noConversion"/>
  </si>
  <si>
    <t xml:space="preserve">       重点生态功能区转移支付</t>
    <phoneticPr fontId="3" type="noConversion"/>
  </si>
  <si>
    <t xml:space="preserve">       固定数额补助支出</t>
    <phoneticPr fontId="3" type="noConversion"/>
  </si>
  <si>
    <t xml:space="preserve">       边疆地区转移支付支出</t>
    <phoneticPr fontId="3" type="noConversion"/>
  </si>
  <si>
    <t xml:space="preserve">       贫困地区转移支付支出</t>
    <phoneticPr fontId="3" type="noConversion"/>
  </si>
  <si>
    <t xml:space="preserve">       其他一般性转移支付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</si>
</sst>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0_ "/>
    <numFmt numFmtId="177" formatCode="0_);[Red]\(0\)"/>
    <numFmt numFmtId="178" formatCode="#,##0_ ;[Red]\-#,##0\ "/>
    <numFmt numFmtId="179" formatCode="_ * #,##0_ ;_ * \-#,##0_ ;_ * &quot;-&quot;??_ ;_ @_ "/>
  </numFmts>
  <fonts count="19" x14ac:knownFonts="1">
    <font>
      <sz val="12"/>
      <name val="宋体"/>
      <charset val="134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1"/>
      <name val="Arial Unicode MS"/>
      <family val="2"/>
      <charset val="134"/>
    </font>
    <font>
      <b/>
      <sz val="11"/>
      <name val="Arial Unicode MS"/>
      <family val="2"/>
      <charset val="134"/>
    </font>
    <font>
      <b/>
      <sz val="20"/>
      <name val="方正小标宋_GBK"/>
      <family val="4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43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76" fontId="4" fillId="0" borderId="0" xfId="0" applyNumberFormat="1" applyFont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0" xfId="0" applyFill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locked="0"/>
    </xf>
    <xf numFmtId="176" fontId="8" fillId="0" borderId="0" xfId="0" applyNumberFormat="1" applyFont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176" fontId="8" fillId="0" borderId="0" xfId="0" applyNumberFormat="1" applyFo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0" fontId="12" fillId="0" borderId="0" xfId="1" applyNumberFormat="1" applyFont="1" applyFill="1" applyAlignment="1" applyProtection="1">
      <alignment horizontal="left" vertical="top"/>
    </xf>
    <xf numFmtId="176" fontId="7" fillId="0" borderId="0" xfId="0" applyNumberFormat="1" applyFont="1" applyAlignment="1" applyProtection="1">
      <alignment horizontal="right" vertical="center"/>
      <protection locked="0"/>
    </xf>
    <xf numFmtId="178" fontId="13" fillId="0" borderId="1" xfId="1" applyNumberFormat="1" applyFont="1" applyFill="1" applyBorder="1" applyAlignment="1" applyProtection="1">
      <alignment horizontal="right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177" fontId="16" fillId="0" borderId="1" xfId="0" applyNumberFormat="1" applyFont="1" applyBorder="1" applyAlignment="1" applyProtection="1">
      <alignment horizontal="center" vertical="center" wrapText="1"/>
      <protection locked="0"/>
    </xf>
    <xf numFmtId="177" fontId="16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/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78" fontId="13" fillId="0" borderId="1" xfId="1" applyNumberFormat="1" applyFont="1" applyFill="1" applyBorder="1" applyAlignment="1" applyProtection="1">
      <alignment vertical="center"/>
    </xf>
    <xf numFmtId="177" fontId="9" fillId="0" borderId="1" xfId="0" applyNumberFormat="1" applyFont="1" applyBorder="1" applyAlignment="1">
      <alignment vertical="center"/>
    </xf>
    <xf numFmtId="179" fontId="13" fillId="0" borderId="1" xfId="3" applyNumberFormat="1" applyFont="1" applyBorder="1" applyAlignment="1" applyProtection="1">
      <alignment horizontal="right" vertical="center" wrapText="1"/>
    </xf>
    <xf numFmtId="177" fontId="9" fillId="0" borderId="1" xfId="0" applyNumberFormat="1" applyFont="1" applyBorder="1" applyAlignment="1" applyProtection="1">
      <alignment vertical="center"/>
      <protection locked="0"/>
    </xf>
    <xf numFmtId="179" fontId="13" fillId="0" borderId="1" xfId="3" applyNumberFormat="1" applyFont="1" applyFill="1" applyBorder="1" applyAlignment="1" applyProtection="1">
      <alignment horizontal="right" vertical="center" wrapText="1"/>
    </xf>
    <xf numFmtId="179" fontId="13" fillId="0" borderId="1" xfId="3" applyNumberFormat="1" applyFont="1" applyBorder="1" applyAlignment="1" applyProtection="1">
      <alignment horizontal="right" vertical="center"/>
      <protection locked="0"/>
    </xf>
    <xf numFmtId="177" fontId="9" fillId="0" borderId="1" xfId="0" applyNumberFormat="1" applyFont="1" applyBorder="1" applyAlignment="1">
      <alignment horizontal="left" vertical="center" indent="1"/>
    </xf>
    <xf numFmtId="179" fontId="13" fillId="0" borderId="1" xfId="3" applyNumberFormat="1" applyFont="1" applyBorder="1" applyAlignment="1">
      <alignment vertical="center"/>
    </xf>
    <xf numFmtId="179" fontId="13" fillId="0" borderId="1" xfId="3" applyNumberFormat="1" applyFont="1" applyBorder="1" applyAlignment="1" applyProtection="1">
      <alignment horizontal="right" vertical="center" wrapText="1"/>
      <protection locked="0"/>
    </xf>
    <xf numFmtId="179" fontId="13" fillId="0" borderId="1" xfId="3" applyNumberFormat="1" applyFont="1" applyBorder="1" applyAlignment="1" applyProtection="1">
      <alignment vertical="center" wrapText="1"/>
      <protection locked="0"/>
    </xf>
    <xf numFmtId="179" fontId="13" fillId="0" borderId="1" xfId="3" applyNumberFormat="1" applyFont="1" applyFill="1" applyBorder="1" applyAlignment="1" applyProtection="1">
      <alignment horizontal="right" vertical="center" wrapText="1"/>
      <protection locked="0"/>
    </xf>
    <xf numFmtId="179" fontId="13" fillId="0" borderId="1" xfId="3" applyNumberFormat="1" applyFont="1" applyBorder="1" applyAlignment="1">
      <alignment horizontal="right" vertical="center"/>
    </xf>
    <xf numFmtId="177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79" fontId="13" fillId="2" borderId="1" xfId="3" applyNumberFormat="1" applyFont="1" applyFill="1" applyBorder="1" applyAlignment="1" applyProtection="1">
      <alignment horizontal="right" vertical="center" wrapText="1"/>
    </xf>
    <xf numFmtId="179" fontId="13" fillId="2" borderId="1" xfId="3" applyNumberFormat="1" applyFont="1" applyFill="1" applyBorder="1" applyAlignment="1" applyProtection="1">
      <alignment horizontal="right" vertical="center" wrapText="1"/>
      <protection locked="0"/>
    </xf>
    <xf numFmtId="177" fontId="16" fillId="0" borderId="1" xfId="0" applyNumberFormat="1" applyFont="1" applyBorder="1" applyAlignment="1" applyProtection="1">
      <alignment vertical="center" wrapText="1"/>
      <protection locked="0"/>
    </xf>
    <xf numFmtId="177" fontId="16" fillId="0" borderId="1" xfId="0" applyNumberFormat="1" applyFont="1" applyBorder="1" applyAlignment="1" applyProtection="1">
      <alignment horizontal="left" vertical="center" wrapText="1"/>
      <protection locked="0"/>
    </xf>
    <xf numFmtId="177" fontId="9" fillId="0" borderId="1" xfId="0" applyNumberFormat="1" applyFont="1" applyBorder="1" applyAlignment="1" applyProtection="1">
      <alignment vertical="center" wrapText="1"/>
      <protection locked="0"/>
    </xf>
    <xf numFmtId="179" fontId="13" fillId="0" borderId="1" xfId="3" applyNumberFormat="1" applyFont="1" applyFill="1" applyBorder="1" applyAlignment="1">
      <alignment horizontal="right" vertical="center"/>
    </xf>
    <xf numFmtId="177" fontId="9" fillId="0" borderId="1" xfId="0" applyNumberFormat="1" applyFont="1" applyBorder="1" applyAlignment="1" applyProtection="1">
      <alignment horizontal="left" vertical="center" wrapText="1"/>
      <protection locked="0"/>
    </xf>
    <xf numFmtId="177" fontId="9" fillId="0" borderId="2" xfId="2" applyNumberFormat="1" applyFont="1" applyFill="1" applyBorder="1" applyAlignment="1" applyProtection="1">
      <alignment vertical="center"/>
    </xf>
    <xf numFmtId="177" fontId="9" fillId="0" borderId="1" xfId="0" applyNumberFormat="1" applyFont="1" applyFill="1" applyBorder="1" applyAlignment="1" applyProtection="1">
      <alignment vertical="center" wrapText="1"/>
      <protection locked="0"/>
    </xf>
    <xf numFmtId="177" fontId="9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1" xfId="0" applyNumberFormat="1" applyFont="1" applyBorder="1" applyAlignment="1" applyProtection="1">
      <alignment horizontal="left" vertical="center"/>
      <protection locked="0"/>
    </xf>
    <xf numFmtId="177" fontId="16" fillId="0" borderId="1" xfId="0" applyNumberFormat="1" applyFont="1" applyBorder="1" applyAlignment="1" applyProtection="1">
      <alignment vertical="center"/>
      <protection locked="0"/>
    </xf>
    <xf numFmtId="177" fontId="16" fillId="0" borderId="1" xfId="0" applyNumberFormat="1" applyFont="1" applyFill="1" applyBorder="1" applyAlignment="1" applyProtection="1">
      <alignment vertical="center"/>
      <protection locked="0"/>
    </xf>
    <xf numFmtId="177" fontId="9" fillId="0" borderId="1" xfId="0" applyNumberFormat="1" applyFont="1" applyFill="1" applyBorder="1" applyAlignment="1" applyProtection="1">
      <alignment vertical="center"/>
      <protection locked="0"/>
    </xf>
    <xf numFmtId="179" fontId="13" fillId="0" borderId="1" xfId="3" applyNumberFormat="1" applyFont="1" applyFill="1" applyBorder="1" applyAlignment="1" applyProtection="1">
      <alignment horizontal="right" vertical="center"/>
    </xf>
    <xf numFmtId="0" fontId="2" fillId="0" borderId="0" xfId="4" applyFill="1">
      <alignment vertical="center"/>
    </xf>
    <xf numFmtId="0" fontId="5" fillId="0" borderId="0" xfId="4" applyNumberFormat="1" applyFont="1" applyFill="1" applyBorder="1" applyAlignment="1" applyProtection="1">
      <alignment horizontal="right" vertical="center"/>
    </xf>
    <xf numFmtId="0" fontId="5" fillId="0" borderId="0" xfId="4" applyNumberFormat="1" applyFont="1" applyFill="1" applyBorder="1" applyAlignment="1" applyProtection="1">
      <alignment horizontal="center" vertical="center"/>
    </xf>
    <xf numFmtId="0" fontId="16" fillId="0" borderId="1" xfId="4" applyNumberFormat="1" applyFont="1" applyFill="1" applyBorder="1" applyAlignment="1" applyProtection="1">
      <alignment horizontal="center" vertical="center"/>
    </xf>
    <xf numFmtId="0" fontId="9" fillId="0" borderId="1" xfId="4" applyNumberFormat="1" applyFont="1" applyFill="1" applyBorder="1" applyAlignment="1" applyProtection="1">
      <alignment vertical="center"/>
    </xf>
    <xf numFmtId="178" fontId="13" fillId="0" borderId="1" xfId="5" applyNumberFormat="1" applyFont="1" applyFill="1" applyBorder="1" applyAlignment="1" applyProtection="1">
      <alignment vertical="center"/>
    </xf>
    <xf numFmtId="0" fontId="9" fillId="0" borderId="1" xfId="4" applyFont="1" applyFill="1" applyBorder="1">
      <alignment vertical="center"/>
    </xf>
    <xf numFmtId="0" fontId="5" fillId="0" borderId="0" xfId="4" applyFont="1" applyFill="1">
      <alignment vertical="center"/>
    </xf>
    <xf numFmtId="178" fontId="5" fillId="0" borderId="0" xfId="4" applyNumberFormat="1" applyFont="1" applyFill="1">
      <alignment vertical="center"/>
    </xf>
    <xf numFmtId="0" fontId="16" fillId="0" borderId="1" xfId="4" applyFont="1" applyFill="1" applyBorder="1" applyAlignment="1">
      <alignment horizontal="center" vertical="center"/>
    </xf>
    <xf numFmtId="178" fontId="14" fillId="0" borderId="1" xfId="5" applyNumberFormat="1" applyFont="1" applyFill="1" applyBorder="1" applyAlignment="1">
      <alignment vertical="center"/>
    </xf>
    <xf numFmtId="0" fontId="16" fillId="0" borderId="1" xfId="4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 applyProtection="1">
      <alignment horizontal="center" vertical="center"/>
      <protection locked="0"/>
    </xf>
    <xf numFmtId="179" fontId="14" fillId="0" borderId="1" xfId="3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center" vertical="center"/>
    </xf>
    <xf numFmtId="176" fontId="5" fillId="0" borderId="3" xfId="0" applyNumberFormat="1" applyFont="1" applyBorder="1" applyAlignment="1" applyProtection="1">
      <alignment horizontal="right" vertical="center"/>
      <protection locked="0"/>
    </xf>
    <xf numFmtId="0" fontId="1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4" applyNumberFormat="1" applyFont="1" applyFill="1" applyBorder="1" applyAlignment="1" applyProtection="1">
      <alignment horizontal="right" vertical="center"/>
    </xf>
  </cellXfs>
  <cellStyles count="6">
    <cellStyle name="常规" xfId="0" builtinId="0"/>
    <cellStyle name="常规 2" xfId="1"/>
    <cellStyle name="常规 2 2" xfId="4"/>
    <cellStyle name="常规_录入表" xfId="2"/>
    <cellStyle name="千位分隔" xfId="3" builtinId="3"/>
    <cellStyle name="千位分隔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showGridLines="0" showZeros="0" zoomScaleNormal="100" workbookViewId="0">
      <pane xSplit="1" ySplit="4" topLeftCell="B62" activePane="bottomRight" state="frozen"/>
      <selection sqref="A1:IV1"/>
      <selection pane="topRight" sqref="A1:IV1"/>
      <selection pane="bottomLeft" sqref="A1:IV1"/>
      <selection pane="bottomRight" activeCell="E53" sqref="E53"/>
    </sheetView>
  </sheetViews>
  <sheetFormatPr defaultColWidth="9" defaultRowHeight="16.3" x14ac:dyDescent="0.25"/>
  <cols>
    <col min="1" max="1" width="38.77734375" style="2" customWidth="1"/>
    <col min="2" max="4" width="12.77734375" style="2" customWidth="1"/>
    <col min="5" max="5" width="38.77734375" style="2" customWidth="1"/>
    <col min="6" max="8" width="12.77734375" style="2" customWidth="1"/>
    <col min="9" max="9" width="9.44140625" style="2" bestFit="1" customWidth="1"/>
    <col min="10" max="10" width="58.21875" style="2" customWidth="1"/>
    <col min="11" max="16384" width="9" style="2"/>
  </cols>
  <sheetData>
    <row r="1" spans="1:8" ht="17" customHeight="1" x14ac:dyDescent="0.25">
      <c r="A1" s="14" t="s">
        <v>129</v>
      </c>
    </row>
    <row r="2" spans="1:8" s="7" customFormat="1" ht="39.9" customHeight="1" x14ac:dyDescent="0.25">
      <c r="A2" s="66" t="s">
        <v>159</v>
      </c>
      <c r="B2" s="66"/>
      <c r="C2" s="66"/>
      <c r="D2" s="66"/>
      <c r="E2" s="66"/>
      <c r="F2" s="66"/>
      <c r="G2" s="66"/>
      <c r="H2" s="66"/>
    </row>
    <row r="3" spans="1:8" ht="21.1" customHeight="1" x14ac:dyDescent="0.25">
      <c r="A3" s="1"/>
      <c r="F3" s="67" t="s">
        <v>25</v>
      </c>
      <c r="G3" s="67"/>
      <c r="H3" s="67"/>
    </row>
    <row r="4" spans="1:8" ht="22.95" customHeight="1" x14ac:dyDescent="0.25">
      <c r="A4" s="18" t="s">
        <v>28</v>
      </c>
      <c r="B4" s="18" t="s">
        <v>27</v>
      </c>
      <c r="C4" s="19" t="s">
        <v>128</v>
      </c>
      <c r="D4" s="18" t="s">
        <v>202</v>
      </c>
      <c r="E4" s="18" t="s">
        <v>28</v>
      </c>
      <c r="F4" s="18" t="s">
        <v>27</v>
      </c>
      <c r="G4" s="19" t="s">
        <v>128</v>
      </c>
      <c r="H4" s="18" t="s">
        <v>202</v>
      </c>
    </row>
    <row r="5" spans="1:8" ht="24.45" customHeight="1" x14ac:dyDescent="0.25">
      <c r="A5" s="25" t="s">
        <v>7</v>
      </c>
      <c r="B5" s="26">
        <f>SUM(B6:B17)</f>
        <v>1328516</v>
      </c>
      <c r="C5" s="26">
        <f t="shared" ref="C5:D5" si="0">SUM(C6:C17)</f>
        <v>0</v>
      </c>
      <c r="D5" s="26">
        <f t="shared" si="0"/>
        <v>1328516</v>
      </c>
      <c r="E5" s="27" t="s">
        <v>36</v>
      </c>
      <c r="F5" s="28">
        <v>898375</v>
      </c>
      <c r="G5" s="29">
        <v>-32589</v>
      </c>
      <c r="H5" s="29">
        <f t="shared" ref="H5:H27" si="1">SUM(F5:G5)</f>
        <v>865786</v>
      </c>
    </row>
    <row r="6" spans="1:8" ht="24.45" customHeight="1" x14ac:dyDescent="0.25">
      <c r="A6" s="30" t="s">
        <v>97</v>
      </c>
      <c r="B6" s="31">
        <v>375410</v>
      </c>
      <c r="C6" s="32"/>
      <c r="D6" s="26">
        <f t="shared" ref="D6:D26" si="2">SUM(B6:C6)</f>
        <v>375410</v>
      </c>
      <c r="E6" s="27" t="s">
        <v>37</v>
      </c>
      <c r="F6" s="28">
        <v>650</v>
      </c>
      <c r="G6" s="29">
        <v>0</v>
      </c>
      <c r="H6" s="29">
        <f t="shared" si="1"/>
        <v>650</v>
      </c>
    </row>
    <row r="7" spans="1:8" ht="24.45" customHeight="1" x14ac:dyDescent="0.25">
      <c r="A7" s="30" t="s">
        <v>98</v>
      </c>
      <c r="B7" s="31">
        <v>205169</v>
      </c>
      <c r="C7" s="32"/>
      <c r="D7" s="26">
        <f t="shared" si="2"/>
        <v>205169</v>
      </c>
      <c r="E7" s="27" t="s">
        <v>38</v>
      </c>
      <c r="F7" s="28">
        <v>16785</v>
      </c>
      <c r="G7" s="29">
        <v>-7343</v>
      </c>
      <c r="H7" s="29">
        <f t="shared" si="1"/>
        <v>9442</v>
      </c>
    </row>
    <row r="8" spans="1:8" ht="24.45" customHeight="1" x14ac:dyDescent="0.25">
      <c r="A8" s="30" t="s">
        <v>99</v>
      </c>
      <c r="B8" s="31">
        <v>88215</v>
      </c>
      <c r="C8" s="32"/>
      <c r="D8" s="26">
        <f t="shared" si="2"/>
        <v>88215</v>
      </c>
      <c r="E8" s="27" t="s">
        <v>39</v>
      </c>
      <c r="F8" s="28">
        <v>628252</v>
      </c>
      <c r="G8" s="29">
        <v>372794</v>
      </c>
      <c r="H8" s="29">
        <f t="shared" si="1"/>
        <v>1001046</v>
      </c>
    </row>
    <row r="9" spans="1:8" ht="24.45" customHeight="1" x14ac:dyDescent="0.25">
      <c r="A9" s="30" t="s">
        <v>100</v>
      </c>
      <c r="B9" s="33">
        <v>400795</v>
      </c>
      <c r="C9" s="32"/>
      <c r="D9" s="26">
        <f t="shared" si="2"/>
        <v>400795</v>
      </c>
      <c r="E9" s="27" t="s">
        <v>40</v>
      </c>
      <c r="F9" s="28">
        <v>921507</v>
      </c>
      <c r="G9" s="29">
        <v>-259979</v>
      </c>
      <c r="H9" s="29">
        <f t="shared" si="1"/>
        <v>661528</v>
      </c>
    </row>
    <row r="10" spans="1:8" ht="24.45" customHeight="1" x14ac:dyDescent="0.25">
      <c r="A10" s="30" t="s">
        <v>101</v>
      </c>
      <c r="B10" s="31">
        <v>51761</v>
      </c>
      <c r="C10" s="31"/>
      <c r="D10" s="26">
        <f t="shared" si="2"/>
        <v>51761</v>
      </c>
      <c r="E10" s="27" t="s">
        <v>41</v>
      </c>
      <c r="F10" s="34">
        <v>104713</v>
      </c>
      <c r="G10" s="29">
        <v>5539</v>
      </c>
      <c r="H10" s="29">
        <f t="shared" si="1"/>
        <v>110252</v>
      </c>
    </row>
    <row r="11" spans="1:8" ht="24.45" customHeight="1" x14ac:dyDescent="0.25">
      <c r="A11" s="30" t="s">
        <v>102</v>
      </c>
      <c r="B11" s="31">
        <v>45075</v>
      </c>
      <c r="C11" s="26"/>
      <c r="D11" s="26">
        <f t="shared" si="2"/>
        <v>45075</v>
      </c>
      <c r="E11" s="27" t="s">
        <v>42</v>
      </c>
      <c r="F11" s="34">
        <v>146405</v>
      </c>
      <c r="G11" s="29">
        <v>92251</v>
      </c>
      <c r="H11" s="29">
        <f t="shared" si="1"/>
        <v>238656</v>
      </c>
    </row>
    <row r="12" spans="1:8" ht="24.45" customHeight="1" x14ac:dyDescent="0.25">
      <c r="A12" s="30" t="s">
        <v>103</v>
      </c>
      <c r="B12" s="31">
        <v>17349</v>
      </c>
      <c r="C12" s="32"/>
      <c r="D12" s="26">
        <f t="shared" si="2"/>
        <v>17349</v>
      </c>
      <c r="E12" s="27" t="s">
        <v>87</v>
      </c>
      <c r="F12" s="34">
        <v>2229049</v>
      </c>
      <c r="G12" s="29">
        <v>-270281</v>
      </c>
      <c r="H12" s="29">
        <f t="shared" si="1"/>
        <v>1958768</v>
      </c>
    </row>
    <row r="13" spans="1:8" ht="24.45" customHeight="1" x14ac:dyDescent="0.25">
      <c r="A13" s="30" t="s">
        <v>104</v>
      </c>
      <c r="B13" s="31">
        <v>38496</v>
      </c>
      <c r="C13" s="32"/>
      <c r="D13" s="26">
        <f t="shared" si="2"/>
        <v>38496</v>
      </c>
      <c r="E13" s="27" t="s">
        <v>66</v>
      </c>
      <c r="F13" s="34">
        <v>493745</v>
      </c>
      <c r="G13" s="29">
        <v>-277705</v>
      </c>
      <c r="H13" s="29">
        <f t="shared" si="1"/>
        <v>216040</v>
      </c>
    </row>
    <row r="14" spans="1:8" ht="24.45" customHeight="1" x14ac:dyDescent="0.25">
      <c r="A14" s="30" t="s">
        <v>105</v>
      </c>
      <c r="B14" s="31">
        <v>34475</v>
      </c>
      <c r="C14" s="32"/>
      <c r="D14" s="26">
        <f t="shared" si="2"/>
        <v>34475</v>
      </c>
      <c r="E14" s="27" t="s">
        <v>43</v>
      </c>
      <c r="F14" s="34">
        <v>117343</v>
      </c>
      <c r="G14" s="29">
        <v>36691</v>
      </c>
      <c r="H14" s="29">
        <f t="shared" si="1"/>
        <v>154034</v>
      </c>
    </row>
    <row r="15" spans="1:8" ht="24.45" customHeight="1" x14ac:dyDescent="0.25">
      <c r="A15" s="30" t="s">
        <v>106</v>
      </c>
      <c r="B15" s="31">
        <v>11078</v>
      </c>
      <c r="C15" s="32"/>
      <c r="D15" s="26">
        <f t="shared" si="2"/>
        <v>11078</v>
      </c>
      <c r="E15" s="27" t="s">
        <v>44</v>
      </c>
      <c r="F15" s="34">
        <v>6449</v>
      </c>
      <c r="G15" s="29">
        <v>-230</v>
      </c>
      <c r="H15" s="29">
        <f t="shared" si="1"/>
        <v>6219</v>
      </c>
    </row>
    <row r="16" spans="1:8" ht="24.45" customHeight="1" x14ac:dyDescent="0.25">
      <c r="A16" s="30" t="s">
        <v>107</v>
      </c>
      <c r="B16" s="35">
        <v>30293</v>
      </c>
      <c r="C16" s="32"/>
      <c r="D16" s="26">
        <f t="shared" si="2"/>
        <v>30293</v>
      </c>
      <c r="E16" s="27" t="s">
        <v>45</v>
      </c>
      <c r="F16" s="34">
        <v>879360</v>
      </c>
      <c r="G16" s="29">
        <v>711047</v>
      </c>
      <c r="H16" s="29">
        <f t="shared" si="1"/>
        <v>1590407</v>
      </c>
    </row>
    <row r="17" spans="1:10" ht="24.45" customHeight="1" x14ac:dyDescent="0.25">
      <c r="A17" s="30" t="s">
        <v>108</v>
      </c>
      <c r="B17" s="35">
        <v>30400</v>
      </c>
      <c r="C17" s="32"/>
      <c r="D17" s="26">
        <f t="shared" si="2"/>
        <v>30400</v>
      </c>
      <c r="E17" s="27" t="s">
        <v>88</v>
      </c>
      <c r="F17" s="34">
        <v>1530866</v>
      </c>
      <c r="G17" s="29">
        <v>-27401</v>
      </c>
      <c r="H17" s="29">
        <f t="shared" si="1"/>
        <v>1503465</v>
      </c>
    </row>
    <row r="18" spans="1:10" ht="24.45" customHeight="1" x14ac:dyDescent="0.25">
      <c r="A18" s="25" t="s">
        <v>8</v>
      </c>
      <c r="B18" s="35">
        <f>SUM(B19:B26)</f>
        <v>664500</v>
      </c>
      <c r="C18" s="35">
        <f>SUM(C19:C26)</f>
        <v>0</v>
      </c>
      <c r="D18" s="26">
        <f t="shared" si="2"/>
        <v>664500</v>
      </c>
      <c r="E18" s="27" t="s">
        <v>46</v>
      </c>
      <c r="F18" s="34">
        <v>225662</v>
      </c>
      <c r="G18" s="29">
        <v>234791</v>
      </c>
      <c r="H18" s="29">
        <f t="shared" si="1"/>
        <v>460453</v>
      </c>
    </row>
    <row r="19" spans="1:10" ht="24.45" customHeight="1" x14ac:dyDescent="0.25">
      <c r="A19" s="30" t="s">
        <v>109</v>
      </c>
      <c r="B19" s="35">
        <v>130000</v>
      </c>
      <c r="C19" s="32"/>
      <c r="D19" s="26">
        <f t="shared" si="2"/>
        <v>130000</v>
      </c>
      <c r="E19" s="27" t="s">
        <v>47</v>
      </c>
      <c r="F19" s="34">
        <v>182786</v>
      </c>
      <c r="G19" s="29">
        <v>-18817</v>
      </c>
      <c r="H19" s="29">
        <f t="shared" si="1"/>
        <v>163969</v>
      </c>
    </row>
    <row r="20" spans="1:10" ht="24.45" customHeight="1" x14ac:dyDescent="0.25">
      <c r="A20" s="30" t="s">
        <v>110</v>
      </c>
      <c r="B20" s="35">
        <v>126100</v>
      </c>
      <c r="C20" s="32"/>
      <c r="D20" s="26">
        <f t="shared" si="2"/>
        <v>126100</v>
      </c>
      <c r="E20" s="27" t="s">
        <v>48</v>
      </c>
      <c r="F20" s="34">
        <v>80</v>
      </c>
      <c r="G20" s="29">
        <v>50</v>
      </c>
      <c r="H20" s="29">
        <f t="shared" si="1"/>
        <v>130</v>
      </c>
    </row>
    <row r="21" spans="1:10" ht="24.45" customHeight="1" x14ac:dyDescent="0.25">
      <c r="A21" s="30" t="s">
        <v>111</v>
      </c>
      <c r="B21" s="35">
        <v>57200</v>
      </c>
      <c r="C21" s="32"/>
      <c r="D21" s="26">
        <f t="shared" si="2"/>
        <v>57200</v>
      </c>
      <c r="E21" s="27" t="s">
        <v>49</v>
      </c>
      <c r="F21" s="34">
        <v>207323</v>
      </c>
      <c r="G21" s="29">
        <v>-80263</v>
      </c>
      <c r="H21" s="29">
        <f t="shared" si="1"/>
        <v>127060</v>
      </c>
    </row>
    <row r="22" spans="1:10" ht="24.45" customHeight="1" x14ac:dyDescent="0.25">
      <c r="A22" s="30" t="s">
        <v>112</v>
      </c>
      <c r="B22" s="35">
        <v>2200</v>
      </c>
      <c r="C22" s="32"/>
      <c r="D22" s="26">
        <f t="shared" si="2"/>
        <v>2200</v>
      </c>
      <c r="E22" s="27" t="s">
        <v>31</v>
      </c>
      <c r="F22" s="34">
        <v>4424</v>
      </c>
      <c r="G22" s="29">
        <v>-3945</v>
      </c>
      <c r="H22" s="29">
        <f t="shared" si="1"/>
        <v>479</v>
      </c>
    </row>
    <row r="23" spans="1:10" ht="24.45" customHeight="1" x14ac:dyDescent="0.25">
      <c r="A23" s="30" t="s">
        <v>113</v>
      </c>
      <c r="B23" s="35">
        <v>339000</v>
      </c>
      <c r="C23" s="32"/>
      <c r="D23" s="26">
        <f t="shared" si="2"/>
        <v>339000</v>
      </c>
      <c r="E23" s="27" t="s">
        <v>50</v>
      </c>
      <c r="F23" s="34">
        <v>82702</v>
      </c>
      <c r="G23" s="29">
        <v>1917</v>
      </c>
      <c r="H23" s="29">
        <f t="shared" si="1"/>
        <v>84619</v>
      </c>
    </row>
    <row r="24" spans="1:10" ht="24.45" customHeight="1" x14ac:dyDescent="0.25">
      <c r="A24" s="30" t="s">
        <v>114</v>
      </c>
      <c r="B24" s="35">
        <v>0</v>
      </c>
      <c r="C24" s="32"/>
      <c r="D24" s="26">
        <f t="shared" si="2"/>
        <v>0</v>
      </c>
      <c r="E24" s="27" t="s">
        <v>32</v>
      </c>
      <c r="F24" s="34">
        <v>68000</v>
      </c>
      <c r="G24" s="29">
        <v>-1500</v>
      </c>
      <c r="H24" s="29">
        <f t="shared" si="1"/>
        <v>66500</v>
      </c>
    </row>
    <row r="25" spans="1:10" ht="24.45" customHeight="1" x14ac:dyDescent="0.25">
      <c r="A25" s="30" t="s">
        <v>115</v>
      </c>
      <c r="B25" s="35">
        <v>0</v>
      </c>
      <c r="C25" s="32"/>
      <c r="D25" s="26">
        <f t="shared" si="2"/>
        <v>0</v>
      </c>
      <c r="E25" s="27" t="s">
        <v>68</v>
      </c>
      <c r="F25" s="34">
        <v>1029503</v>
      </c>
      <c r="G25" s="29">
        <v>-302933</v>
      </c>
      <c r="H25" s="29">
        <f t="shared" si="1"/>
        <v>726570</v>
      </c>
      <c r="J25" s="12"/>
    </row>
    <row r="26" spans="1:10" ht="24.45" customHeight="1" x14ac:dyDescent="0.25">
      <c r="A26" s="30" t="s">
        <v>116</v>
      </c>
      <c r="B26" s="35">
        <v>10000</v>
      </c>
      <c r="C26" s="32"/>
      <c r="D26" s="26">
        <f t="shared" si="2"/>
        <v>10000</v>
      </c>
      <c r="E26" s="27" t="s">
        <v>69</v>
      </c>
      <c r="F26" s="34">
        <v>425691</v>
      </c>
      <c r="G26" s="29">
        <v>-7067</v>
      </c>
      <c r="H26" s="29">
        <f t="shared" si="1"/>
        <v>418624</v>
      </c>
    </row>
    <row r="27" spans="1:10" ht="24.45" customHeight="1" x14ac:dyDescent="0.25">
      <c r="A27" s="25"/>
      <c r="B27" s="35"/>
      <c r="C27" s="32"/>
      <c r="D27" s="26"/>
      <c r="E27" s="27" t="s">
        <v>70</v>
      </c>
      <c r="F27" s="34"/>
      <c r="G27" s="29">
        <v>1987</v>
      </c>
      <c r="H27" s="29">
        <f t="shared" si="1"/>
        <v>1987</v>
      </c>
    </row>
    <row r="28" spans="1:10" ht="24.45" customHeight="1" x14ac:dyDescent="0.25">
      <c r="A28" s="36" t="s">
        <v>52</v>
      </c>
      <c r="B28" s="37">
        <f>SUM(B5,B18)</f>
        <v>1993016</v>
      </c>
      <c r="C28" s="37">
        <f t="shared" ref="C28:D28" si="3">SUM(C5,C18)</f>
        <v>0</v>
      </c>
      <c r="D28" s="37">
        <f t="shared" si="3"/>
        <v>1993016</v>
      </c>
      <c r="E28" s="36" t="s">
        <v>53</v>
      </c>
      <c r="F28" s="38">
        <f>SUM(F5:F27)</f>
        <v>10199670</v>
      </c>
      <c r="G28" s="38">
        <f>SUM(G5:G27)</f>
        <v>167014</v>
      </c>
      <c r="H28" s="38">
        <f>SUM(H5:H27)</f>
        <v>10366684</v>
      </c>
    </row>
    <row r="29" spans="1:10" ht="24.45" customHeight="1" x14ac:dyDescent="0.25">
      <c r="A29" s="39" t="s">
        <v>14</v>
      </c>
      <c r="B29" s="26">
        <f>SUM(B30,B59,B62:B63,B67,B75)</f>
        <v>22449308</v>
      </c>
      <c r="C29" s="26">
        <f t="shared" ref="C29:D29" si="4">SUM(C30,C59,C62:C63,C67,C75)</f>
        <v>16711059</v>
      </c>
      <c r="D29" s="26">
        <f t="shared" si="4"/>
        <v>39160367</v>
      </c>
      <c r="E29" s="39" t="s">
        <v>17</v>
      </c>
      <c r="F29" s="32">
        <f>SUM(F30,F59,F67,F71,F75:F76)</f>
        <v>14242654</v>
      </c>
      <c r="G29" s="32">
        <f t="shared" ref="G29:H29" si="5">SUM(G30,G59,G67,G71,G75:G76)</f>
        <v>16544045</v>
      </c>
      <c r="H29" s="32">
        <f t="shared" si="5"/>
        <v>30786699</v>
      </c>
    </row>
    <row r="30" spans="1:10" ht="24.45" customHeight="1" x14ac:dyDescent="0.25">
      <c r="A30" s="40" t="s">
        <v>9</v>
      </c>
      <c r="B30" s="26">
        <f>SUM(B31,B38,B58)</f>
        <v>19693888</v>
      </c>
      <c r="C30" s="26">
        <f t="shared" ref="C30:D30" si="6">SUM(C31,C38,C58)</f>
        <v>10084784</v>
      </c>
      <c r="D30" s="26">
        <f t="shared" si="6"/>
        <v>29778672</v>
      </c>
      <c r="E30" s="39" t="s">
        <v>20</v>
      </c>
      <c r="F30" s="34">
        <f>SUM(F31,F38,F58)</f>
        <v>13322872</v>
      </c>
      <c r="G30" s="34">
        <f>SUM(G31,G38,G58)</f>
        <v>10597709</v>
      </c>
      <c r="H30" s="34">
        <f>SUM(H31,H38,H58)</f>
        <v>23920581</v>
      </c>
    </row>
    <row r="31" spans="1:10" ht="24.45" customHeight="1" x14ac:dyDescent="0.25">
      <c r="A31" s="39" t="s">
        <v>10</v>
      </c>
      <c r="B31" s="32">
        <f>SUM(B32:B37)</f>
        <v>790393</v>
      </c>
      <c r="C31" s="32">
        <f>SUM(C32:C37)</f>
        <v>469700</v>
      </c>
      <c r="D31" s="32">
        <f>SUM(D32:D37)</f>
        <v>1260093</v>
      </c>
      <c r="E31" s="39" t="s">
        <v>21</v>
      </c>
      <c r="F31" s="34">
        <f>SUM(F32:F37)</f>
        <v>531701</v>
      </c>
      <c r="G31" s="34">
        <f>SUM(G32:G37)</f>
        <v>234850</v>
      </c>
      <c r="H31" s="34">
        <f>SUM(H32:H37)</f>
        <v>766551</v>
      </c>
    </row>
    <row r="32" spans="1:10" ht="24.45" customHeight="1" x14ac:dyDescent="0.25">
      <c r="A32" s="41" t="s">
        <v>82</v>
      </c>
      <c r="B32" s="42">
        <v>72672</v>
      </c>
      <c r="C32" s="32"/>
      <c r="D32" s="26">
        <f>SUM(B32:C32)</f>
        <v>72672</v>
      </c>
      <c r="E32" s="41" t="s">
        <v>119</v>
      </c>
      <c r="F32" s="34">
        <v>100056</v>
      </c>
      <c r="G32" s="29"/>
      <c r="H32" s="29">
        <f t="shared" ref="H32:H37" si="7">SUM(F32:G32)</f>
        <v>100056</v>
      </c>
    </row>
    <row r="33" spans="1:10" ht="24.45" customHeight="1" x14ac:dyDescent="0.25">
      <c r="A33" s="41" t="s">
        <v>81</v>
      </c>
      <c r="B33" s="42">
        <v>317900</v>
      </c>
      <c r="C33" s="32"/>
      <c r="D33" s="26">
        <f>SUM(B33:C33)</f>
        <v>317900</v>
      </c>
      <c r="E33" s="41" t="s">
        <v>120</v>
      </c>
      <c r="F33" s="34"/>
      <c r="G33" s="29"/>
      <c r="H33" s="29">
        <f t="shared" si="7"/>
        <v>0</v>
      </c>
    </row>
    <row r="34" spans="1:10" ht="24.45" customHeight="1" x14ac:dyDescent="0.25">
      <c r="A34" s="41" t="s">
        <v>80</v>
      </c>
      <c r="B34" s="42">
        <v>339721</v>
      </c>
      <c r="C34" s="32"/>
      <c r="D34" s="26">
        <f>SUM(B34:C34)</f>
        <v>339721</v>
      </c>
      <c r="E34" s="41" t="s">
        <v>117</v>
      </c>
      <c r="F34" s="34">
        <v>162774</v>
      </c>
      <c r="G34" s="29"/>
      <c r="H34" s="29">
        <f t="shared" si="7"/>
        <v>162774</v>
      </c>
    </row>
    <row r="35" spans="1:10" ht="24.45" customHeight="1" x14ac:dyDescent="0.25">
      <c r="A35" s="41" t="s">
        <v>79</v>
      </c>
      <c r="B35" s="42">
        <v>60100</v>
      </c>
      <c r="C35" s="32"/>
      <c r="D35" s="26">
        <f t="shared" ref="D35:D37" si="8">SUM(B35:C35)</f>
        <v>60100</v>
      </c>
      <c r="E35" s="41" t="s">
        <v>118</v>
      </c>
      <c r="F35" s="34">
        <v>88405</v>
      </c>
      <c r="G35" s="29"/>
      <c r="H35" s="29">
        <f t="shared" si="7"/>
        <v>88405</v>
      </c>
    </row>
    <row r="36" spans="1:10" ht="24.45" customHeight="1" x14ac:dyDescent="0.25">
      <c r="A36" s="41" t="s">
        <v>132</v>
      </c>
      <c r="B36" s="42"/>
      <c r="C36" s="32">
        <v>469700</v>
      </c>
      <c r="D36" s="26">
        <f t="shared" si="8"/>
        <v>469700</v>
      </c>
      <c r="E36" s="41" t="s">
        <v>133</v>
      </c>
      <c r="F36" s="34"/>
      <c r="G36" s="29">
        <v>234850</v>
      </c>
      <c r="H36" s="29">
        <f t="shared" si="7"/>
        <v>234850</v>
      </c>
    </row>
    <row r="37" spans="1:10" ht="24.45" customHeight="1" x14ac:dyDescent="0.25">
      <c r="A37" s="41" t="s">
        <v>137</v>
      </c>
      <c r="B37" s="42"/>
      <c r="C37" s="32"/>
      <c r="D37" s="26">
        <f t="shared" si="8"/>
        <v>0</v>
      </c>
      <c r="E37" s="41" t="s">
        <v>138</v>
      </c>
      <c r="F37" s="34">
        <v>180466</v>
      </c>
      <c r="G37" s="29"/>
      <c r="H37" s="29">
        <f t="shared" si="7"/>
        <v>180466</v>
      </c>
    </row>
    <row r="38" spans="1:10" ht="24.45" customHeight="1" x14ac:dyDescent="0.25">
      <c r="A38" s="39" t="s">
        <v>11</v>
      </c>
      <c r="B38" s="32">
        <f>SUM(B39:B57)</f>
        <v>14148665</v>
      </c>
      <c r="C38" s="32">
        <f t="shared" ref="C38:D38" si="9">SUM(C39:C57)</f>
        <v>2893086</v>
      </c>
      <c r="D38" s="32">
        <f t="shared" si="9"/>
        <v>17041751</v>
      </c>
      <c r="E38" s="39" t="s">
        <v>22</v>
      </c>
      <c r="F38" s="34">
        <f>SUM(F39:F55)</f>
        <v>9426342</v>
      </c>
      <c r="G38" s="34">
        <f>SUM(G39:G55)</f>
        <v>1861708</v>
      </c>
      <c r="H38" s="34">
        <f>SUM(H39:H55)</f>
        <v>11288050</v>
      </c>
    </row>
    <row r="39" spans="1:10" ht="24.45" customHeight="1" x14ac:dyDescent="0.25">
      <c r="A39" s="41" t="s">
        <v>83</v>
      </c>
      <c r="B39" s="42">
        <v>193723</v>
      </c>
      <c r="C39" s="26"/>
      <c r="D39" s="26">
        <f t="shared" ref="D39:D58" si="10">SUM(B39:C39)</f>
        <v>193723</v>
      </c>
      <c r="E39" s="41" t="s">
        <v>203</v>
      </c>
      <c r="F39" s="32">
        <v>330811</v>
      </c>
      <c r="G39" s="29"/>
      <c r="H39" s="29">
        <f>SUM(F39:G39)</f>
        <v>330811</v>
      </c>
    </row>
    <row r="40" spans="1:10" ht="24.45" customHeight="1" x14ac:dyDescent="0.25">
      <c r="A40" s="41" t="s">
        <v>84</v>
      </c>
      <c r="B40" s="42">
        <v>5893700</v>
      </c>
      <c r="C40" s="28">
        <v>603500</v>
      </c>
      <c r="D40" s="26">
        <f t="shared" si="10"/>
        <v>6497200</v>
      </c>
      <c r="E40" s="41" t="s">
        <v>204</v>
      </c>
      <c r="F40" s="34">
        <v>2649776</v>
      </c>
      <c r="G40" s="29">
        <v>-600000</v>
      </c>
      <c r="H40" s="29">
        <f t="shared" ref="H40:H55" si="11">SUM(F40:G40)</f>
        <v>2049776</v>
      </c>
      <c r="J40" s="8"/>
    </row>
    <row r="41" spans="1:10" ht="24.45" customHeight="1" x14ac:dyDescent="0.25">
      <c r="A41" s="41" t="s">
        <v>139</v>
      </c>
      <c r="B41" s="42">
        <v>531248</v>
      </c>
      <c r="C41" s="28">
        <v>467244</v>
      </c>
      <c r="D41" s="26">
        <f t="shared" si="10"/>
        <v>998492</v>
      </c>
      <c r="E41" s="41" t="s">
        <v>205</v>
      </c>
      <c r="F41" s="32">
        <v>807978</v>
      </c>
      <c r="G41" s="29">
        <v>473849</v>
      </c>
      <c r="H41" s="29">
        <f t="shared" si="11"/>
        <v>1281827</v>
      </c>
    </row>
    <row r="42" spans="1:10" ht="24.45" customHeight="1" x14ac:dyDescent="0.25">
      <c r="A42" s="43" t="s">
        <v>140</v>
      </c>
      <c r="B42" s="42">
        <v>160562</v>
      </c>
      <c r="C42" s="28">
        <v>217957</v>
      </c>
      <c r="D42" s="26">
        <f t="shared" si="10"/>
        <v>378519</v>
      </c>
      <c r="E42" s="41" t="s">
        <v>206</v>
      </c>
      <c r="F42" s="32">
        <v>97774</v>
      </c>
      <c r="G42" s="29">
        <v>194661</v>
      </c>
      <c r="H42" s="29">
        <f t="shared" si="11"/>
        <v>292435</v>
      </c>
    </row>
    <row r="43" spans="1:10" ht="24.45" customHeight="1" x14ac:dyDescent="0.25">
      <c r="A43" s="43" t="s">
        <v>141</v>
      </c>
      <c r="B43" s="42">
        <v>7800</v>
      </c>
      <c r="C43" s="28">
        <v>6900</v>
      </c>
      <c r="D43" s="26">
        <f t="shared" si="10"/>
        <v>14700</v>
      </c>
      <c r="E43" s="41" t="s">
        <v>207</v>
      </c>
      <c r="F43" s="32">
        <v>7800</v>
      </c>
      <c r="G43" s="29">
        <v>6900</v>
      </c>
      <c r="H43" s="29">
        <f t="shared" si="11"/>
        <v>14700</v>
      </c>
    </row>
    <row r="44" spans="1:10" ht="24.45" customHeight="1" x14ac:dyDescent="0.25">
      <c r="A44" s="43" t="s">
        <v>142</v>
      </c>
      <c r="B44" s="42">
        <v>95232</v>
      </c>
      <c r="C44" s="28"/>
      <c r="D44" s="26">
        <f t="shared" si="10"/>
        <v>95232</v>
      </c>
      <c r="E44" s="41" t="s">
        <v>208</v>
      </c>
      <c r="F44" s="32">
        <v>66271</v>
      </c>
      <c r="G44" s="29"/>
      <c r="H44" s="29">
        <f t="shared" si="11"/>
        <v>66271</v>
      </c>
    </row>
    <row r="45" spans="1:10" ht="24.45" customHeight="1" x14ac:dyDescent="0.25">
      <c r="A45" s="43" t="s">
        <v>143</v>
      </c>
      <c r="B45" s="42">
        <v>156536</v>
      </c>
      <c r="C45" s="28">
        <v>86900</v>
      </c>
      <c r="D45" s="26">
        <f t="shared" si="10"/>
        <v>243436</v>
      </c>
      <c r="E45" s="41" t="s">
        <v>209</v>
      </c>
      <c r="F45" s="32">
        <v>331098</v>
      </c>
      <c r="G45" s="29">
        <v>155680</v>
      </c>
      <c r="H45" s="29">
        <f t="shared" si="11"/>
        <v>486778</v>
      </c>
    </row>
    <row r="46" spans="1:10" ht="24.45" customHeight="1" x14ac:dyDescent="0.25">
      <c r="A46" s="43" t="s">
        <v>144</v>
      </c>
      <c r="B46" s="42">
        <v>391147</v>
      </c>
      <c r="C46" s="28">
        <v>93280</v>
      </c>
      <c r="D46" s="26">
        <f t="shared" si="10"/>
        <v>484427</v>
      </c>
      <c r="E46" s="44" t="s">
        <v>210</v>
      </c>
      <c r="F46" s="32">
        <v>342683</v>
      </c>
      <c r="G46" s="29">
        <v>54400</v>
      </c>
      <c r="H46" s="29">
        <f t="shared" si="11"/>
        <v>397083</v>
      </c>
    </row>
    <row r="47" spans="1:10" ht="24.45" customHeight="1" x14ac:dyDescent="0.25">
      <c r="A47" s="43" t="s">
        <v>145</v>
      </c>
      <c r="B47" s="42">
        <v>898230</v>
      </c>
      <c r="C47" s="28">
        <v>182845</v>
      </c>
      <c r="D47" s="26">
        <f t="shared" si="10"/>
        <v>1081075</v>
      </c>
      <c r="E47" s="45" t="s">
        <v>211</v>
      </c>
      <c r="F47" s="26">
        <v>94817</v>
      </c>
      <c r="G47" s="26">
        <v>215770</v>
      </c>
      <c r="H47" s="29">
        <f t="shared" si="11"/>
        <v>310587</v>
      </c>
    </row>
    <row r="48" spans="1:10" ht="24.45" customHeight="1" x14ac:dyDescent="0.25">
      <c r="A48" s="43" t="s">
        <v>146</v>
      </c>
      <c r="B48" s="42">
        <v>468971</v>
      </c>
      <c r="C48" s="28">
        <v>29189</v>
      </c>
      <c r="D48" s="26">
        <f t="shared" si="10"/>
        <v>498160</v>
      </c>
      <c r="E48" s="27" t="s">
        <v>212</v>
      </c>
      <c r="F48" s="29">
        <v>468971</v>
      </c>
      <c r="G48" s="29">
        <v>204707</v>
      </c>
      <c r="H48" s="29">
        <f t="shared" si="11"/>
        <v>673678</v>
      </c>
    </row>
    <row r="49" spans="1:10" ht="24.45" customHeight="1" x14ac:dyDescent="0.25">
      <c r="A49" s="43" t="s">
        <v>147</v>
      </c>
      <c r="B49" s="42">
        <v>53988</v>
      </c>
      <c r="C49" s="34">
        <v>28579</v>
      </c>
      <c r="D49" s="26">
        <f t="shared" si="10"/>
        <v>82567</v>
      </c>
      <c r="E49" s="41" t="s">
        <v>213</v>
      </c>
      <c r="F49" s="29">
        <v>67779</v>
      </c>
      <c r="G49" s="29">
        <v>31377</v>
      </c>
      <c r="H49" s="29">
        <f t="shared" si="11"/>
        <v>99156</v>
      </c>
      <c r="J49" s="8"/>
    </row>
    <row r="50" spans="1:10" ht="24.45" customHeight="1" x14ac:dyDescent="0.25">
      <c r="A50" s="43" t="s">
        <v>148</v>
      </c>
      <c r="B50" s="42">
        <v>63799</v>
      </c>
      <c r="C50" s="34">
        <v>27086</v>
      </c>
      <c r="D50" s="26">
        <f t="shared" si="10"/>
        <v>90885</v>
      </c>
      <c r="E50" s="41" t="s">
        <v>214</v>
      </c>
      <c r="F50" s="29"/>
      <c r="G50" s="29">
        <v>58897</v>
      </c>
      <c r="H50" s="29">
        <f t="shared" si="11"/>
        <v>58897</v>
      </c>
    </row>
    <row r="51" spans="1:10" ht="24.45" customHeight="1" x14ac:dyDescent="0.25">
      <c r="A51" s="43" t="s">
        <v>149</v>
      </c>
      <c r="B51" s="42">
        <v>297600</v>
      </c>
      <c r="C51" s="28">
        <v>173600</v>
      </c>
      <c r="D51" s="26">
        <f t="shared" si="10"/>
        <v>471200</v>
      </c>
      <c r="E51" s="27" t="s">
        <v>215</v>
      </c>
      <c r="F51" s="29">
        <v>297600</v>
      </c>
      <c r="G51" s="29">
        <v>173600</v>
      </c>
      <c r="H51" s="29">
        <f t="shared" si="11"/>
        <v>471200</v>
      </c>
      <c r="J51" s="13"/>
    </row>
    <row r="52" spans="1:10" ht="24.45" customHeight="1" x14ac:dyDescent="0.25">
      <c r="A52" s="43" t="s">
        <v>150</v>
      </c>
      <c r="B52" s="42">
        <v>2773989</v>
      </c>
      <c r="C52" s="34">
        <v>439332</v>
      </c>
      <c r="D52" s="26">
        <f t="shared" si="10"/>
        <v>3213321</v>
      </c>
      <c r="E52" s="27" t="s">
        <v>216</v>
      </c>
      <c r="F52" s="29">
        <v>2831820</v>
      </c>
      <c r="G52" s="29">
        <v>399516</v>
      </c>
      <c r="H52" s="29">
        <f t="shared" si="11"/>
        <v>3231336</v>
      </c>
    </row>
    <row r="53" spans="1:10" ht="24.45" customHeight="1" x14ac:dyDescent="0.25">
      <c r="A53" s="46" t="s">
        <v>151</v>
      </c>
      <c r="B53" s="42">
        <v>1033436</v>
      </c>
      <c r="C53" s="28">
        <v>100982</v>
      </c>
      <c r="D53" s="26">
        <f t="shared" si="10"/>
        <v>1134418</v>
      </c>
      <c r="E53" s="27" t="s">
        <v>217</v>
      </c>
      <c r="F53" s="29">
        <v>220780</v>
      </c>
      <c r="G53" s="29">
        <v>38061</v>
      </c>
      <c r="H53" s="29">
        <f t="shared" si="11"/>
        <v>258841</v>
      </c>
    </row>
    <row r="54" spans="1:10" ht="24.45" customHeight="1" x14ac:dyDescent="0.25">
      <c r="A54" s="46" t="s">
        <v>152</v>
      </c>
      <c r="B54" s="42">
        <v>249840</v>
      </c>
      <c r="C54" s="28">
        <v>103360</v>
      </c>
      <c r="D54" s="26">
        <f t="shared" si="10"/>
        <v>353200</v>
      </c>
      <c r="E54" s="27" t="s">
        <v>218</v>
      </c>
      <c r="F54" s="29">
        <v>695866</v>
      </c>
      <c r="G54" s="29">
        <v>304290</v>
      </c>
      <c r="H54" s="29">
        <f t="shared" si="11"/>
        <v>1000156</v>
      </c>
      <c r="J54" s="8"/>
    </row>
    <row r="55" spans="1:10" ht="24.45" customHeight="1" x14ac:dyDescent="0.25">
      <c r="A55" s="47" t="s">
        <v>153</v>
      </c>
      <c r="B55" s="29">
        <v>696664</v>
      </c>
      <c r="C55" s="28">
        <v>318608</v>
      </c>
      <c r="D55" s="26">
        <f t="shared" si="10"/>
        <v>1015272</v>
      </c>
      <c r="E55" s="27" t="s">
        <v>219</v>
      </c>
      <c r="F55" s="29">
        <v>114518</v>
      </c>
      <c r="G55" s="29">
        <v>150000</v>
      </c>
      <c r="H55" s="29">
        <f t="shared" si="11"/>
        <v>264518</v>
      </c>
    </row>
    <row r="56" spans="1:10" ht="24.45" customHeight="1" x14ac:dyDescent="0.25">
      <c r="A56" s="47" t="s">
        <v>154</v>
      </c>
      <c r="B56" s="29">
        <v>182200</v>
      </c>
      <c r="C56" s="28"/>
      <c r="D56" s="26">
        <f t="shared" si="10"/>
        <v>182200</v>
      </c>
      <c r="E56" s="27"/>
      <c r="F56" s="29"/>
      <c r="G56" s="29"/>
      <c r="H56" s="29"/>
    </row>
    <row r="57" spans="1:10" ht="24.45" customHeight="1" x14ac:dyDescent="0.25">
      <c r="A57" s="47" t="s">
        <v>155</v>
      </c>
      <c r="B57" s="29"/>
      <c r="C57" s="28">
        <v>13724</v>
      </c>
      <c r="D57" s="26">
        <f t="shared" si="10"/>
        <v>13724</v>
      </c>
      <c r="E57" s="27"/>
      <c r="F57" s="29"/>
      <c r="G57" s="29"/>
      <c r="H57" s="29"/>
    </row>
    <row r="58" spans="1:10" ht="24.45" customHeight="1" x14ac:dyDescent="0.25">
      <c r="A58" s="48" t="s">
        <v>54</v>
      </c>
      <c r="B58" s="29">
        <v>4754830</v>
      </c>
      <c r="C58" s="28">
        <v>6721998</v>
      </c>
      <c r="D58" s="26">
        <f t="shared" si="10"/>
        <v>11476828</v>
      </c>
      <c r="E58" s="48" t="s">
        <v>23</v>
      </c>
      <c r="F58" s="29">
        <v>3364829</v>
      </c>
      <c r="G58" s="29">
        <v>8501151</v>
      </c>
      <c r="H58" s="29">
        <f>SUM(F58:G58)</f>
        <v>11865980</v>
      </c>
      <c r="J58" s="12"/>
    </row>
    <row r="59" spans="1:10" ht="24.45" customHeight="1" x14ac:dyDescent="0.25">
      <c r="A59" s="49" t="s">
        <v>15</v>
      </c>
      <c r="B59" s="42">
        <f>SUM(B60:B61)</f>
        <v>666873</v>
      </c>
      <c r="C59" s="42">
        <f t="shared" ref="C59:D59" si="12">SUM(C60:C61)</f>
        <v>67207</v>
      </c>
      <c r="D59" s="42">
        <f t="shared" si="12"/>
        <v>734080</v>
      </c>
      <c r="E59" s="40" t="s">
        <v>18</v>
      </c>
      <c r="F59" s="29">
        <f>SUM(F60:F61)</f>
        <v>918539</v>
      </c>
      <c r="G59" s="29">
        <f>SUM(G60:G61)</f>
        <v>0</v>
      </c>
      <c r="H59" s="29">
        <f>SUM(F59:G59)</f>
        <v>918539</v>
      </c>
    </row>
    <row r="60" spans="1:10" ht="24.45" customHeight="1" x14ac:dyDescent="0.25">
      <c r="A60" s="50" t="s">
        <v>16</v>
      </c>
      <c r="B60" s="51">
        <v>249019</v>
      </c>
      <c r="C60" s="26"/>
      <c r="D60" s="26">
        <f>SUM(B60:C60)</f>
        <v>249019</v>
      </c>
      <c r="E60" s="41" t="s">
        <v>121</v>
      </c>
      <c r="F60" s="29">
        <v>24000</v>
      </c>
      <c r="G60" s="29"/>
      <c r="H60" s="29">
        <f>SUM(F60:G60)</f>
        <v>24000</v>
      </c>
    </row>
    <row r="61" spans="1:10" ht="24.45" customHeight="1" x14ac:dyDescent="0.25">
      <c r="A61" s="47" t="s">
        <v>24</v>
      </c>
      <c r="B61" s="42">
        <v>417854</v>
      </c>
      <c r="C61" s="26">
        <v>67207</v>
      </c>
      <c r="D61" s="26">
        <f>SUM(B61:C61)</f>
        <v>485061</v>
      </c>
      <c r="E61" s="41" t="s">
        <v>19</v>
      </c>
      <c r="F61" s="29">
        <v>894539</v>
      </c>
      <c r="G61" s="29"/>
      <c r="H61" s="29">
        <f>SUM(F61:G61)</f>
        <v>894539</v>
      </c>
    </row>
    <row r="62" spans="1:10" ht="24.45" customHeight="1" x14ac:dyDescent="0.25">
      <c r="A62" s="48" t="s">
        <v>67</v>
      </c>
      <c r="B62" s="29">
        <v>800000</v>
      </c>
      <c r="C62" s="29">
        <v>-71851</v>
      </c>
      <c r="D62" s="26">
        <f>SUM(B62:C62)</f>
        <v>728149</v>
      </c>
      <c r="E62" s="41"/>
      <c r="F62" s="29"/>
      <c r="G62" s="29"/>
      <c r="H62" s="29"/>
    </row>
    <row r="63" spans="1:10" ht="24.45" customHeight="1" x14ac:dyDescent="0.25">
      <c r="A63" s="48" t="s">
        <v>30</v>
      </c>
      <c r="B63" s="29">
        <f>SUM(B64:B66)</f>
        <v>666933</v>
      </c>
      <c r="C63" s="29">
        <f t="shared" ref="C63:D63" si="13">SUM(C64:C66)</f>
        <v>44919</v>
      </c>
      <c r="D63" s="29">
        <f t="shared" si="13"/>
        <v>711852</v>
      </c>
      <c r="E63" s="48" t="s">
        <v>58</v>
      </c>
      <c r="F63" s="29"/>
      <c r="G63" s="29"/>
      <c r="H63" s="29">
        <f>SUM(F63:G63)</f>
        <v>0</v>
      </c>
    </row>
    <row r="64" spans="1:10" ht="24.45" customHeight="1" x14ac:dyDescent="0.25">
      <c r="A64" s="27" t="s">
        <v>156</v>
      </c>
      <c r="B64" s="29">
        <v>660096</v>
      </c>
      <c r="C64" s="29">
        <v>44919</v>
      </c>
      <c r="D64" s="26">
        <f t="shared" ref="D64:D66" si="14">SUM(B64:C64)</f>
        <v>705015</v>
      </c>
      <c r="E64" s="41"/>
      <c r="F64" s="29"/>
      <c r="G64" s="29"/>
      <c r="H64" s="29"/>
    </row>
    <row r="65" spans="1:8" ht="24.45" customHeight="1" x14ac:dyDescent="0.25">
      <c r="A65" s="27" t="s">
        <v>157</v>
      </c>
      <c r="B65" s="29">
        <v>6837</v>
      </c>
      <c r="C65" s="29"/>
      <c r="D65" s="26">
        <f t="shared" si="14"/>
        <v>6837</v>
      </c>
      <c r="E65" s="41"/>
      <c r="F65" s="29"/>
      <c r="G65" s="29"/>
      <c r="H65" s="29"/>
    </row>
    <row r="66" spans="1:8" ht="24.45" customHeight="1" x14ac:dyDescent="0.25">
      <c r="A66" s="27" t="s">
        <v>158</v>
      </c>
      <c r="B66" s="29"/>
      <c r="C66" s="29"/>
      <c r="D66" s="26">
        <f t="shared" si="14"/>
        <v>0</v>
      </c>
      <c r="E66" s="41"/>
      <c r="F66" s="29"/>
      <c r="G66" s="29"/>
      <c r="H66" s="29"/>
    </row>
    <row r="67" spans="1:8" ht="24.45" customHeight="1" x14ac:dyDescent="0.25">
      <c r="A67" s="48" t="s">
        <v>55</v>
      </c>
      <c r="B67" s="29">
        <f>SUM(B68:B70)</f>
        <v>0</v>
      </c>
      <c r="C67" s="29">
        <f t="shared" ref="C67" si="15">SUM(C68:C70)</f>
        <v>6586000</v>
      </c>
      <c r="D67" s="29">
        <f>SUM(D68:D70)</f>
        <v>6586000</v>
      </c>
      <c r="E67" s="48" t="s">
        <v>56</v>
      </c>
      <c r="F67" s="29">
        <f>F68</f>
        <v>1243</v>
      </c>
      <c r="G67" s="29">
        <f t="shared" ref="G67:H67" si="16">G68</f>
        <v>1136888</v>
      </c>
      <c r="H67" s="29">
        <f t="shared" si="16"/>
        <v>1138131</v>
      </c>
    </row>
    <row r="68" spans="1:8" ht="24.45" customHeight="1" x14ac:dyDescent="0.25">
      <c r="A68" s="27" t="s">
        <v>71</v>
      </c>
      <c r="B68" s="29"/>
      <c r="C68" s="26">
        <v>3379000</v>
      </c>
      <c r="D68" s="26">
        <f>SUM(B68:C68)</f>
        <v>3379000</v>
      </c>
      <c r="E68" s="27" t="s">
        <v>122</v>
      </c>
      <c r="F68" s="29">
        <v>1243</v>
      </c>
      <c r="G68" s="29">
        <v>1136888</v>
      </c>
      <c r="H68" s="29">
        <v>1138131</v>
      </c>
    </row>
    <row r="69" spans="1:8" ht="24.45" customHeight="1" x14ac:dyDescent="0.25">
      <c r="A69" s="27" t="s">
        <v>72</v>
      </c>
      <c r="B69" s="29"/>
      <c r="C69" s="26">
        <v>3136000</v>
      </c>
      <c r="D69" s="26">
        <f>SUM(B69:C69)</f>
        <v>3136000</v>
      </c>
      <c r="E69" s="27"/>
      <c r="F69" s="29"/>
      <c r="G69" s="29"/>
      <c r="H69" s="29"/>
    </row>
    <row r="70" spans="1:8" ht="24.45" customHeight="1" x14ac:dyDescent="0.25">
      <c r="A70" s="27" t="s">
        <v>126</v>
      </c>
      <c r="B70" s="29"/>
      <c r="C70" s="26">
        <v>71000</v>
      </c>
      <c r="D70" s="26">
        <f>SUM(B70:C70)</f>
        <v>71000</v>
      </c>
      <c r="E70" s="27"/>
      <c r="F70" s="29"/>
      <c r="G70" s="29"/>
      <c r="H70" s="29"/>
    </row>
    <row r="71" spans="1:8" ht="24.45" customHeight="1" x14ac:dyDescent="0.25">
      <c r="A71" s="27"/>
      <c r="B71" s="29">
        <f>B72</f>
        <v>0</v>
      </c>
      <c r="C71" s="29">
        <f t="shared" ref="C71" si="17">C72</f>
        <v>0</v>
      </c>
      <c r="D71" s="26">
        <f>SUM(B71:C71)</f>
        <v>0</v>
      </c>
      <c r="E71" s="48" t="s">
        <v>57</v>
      </c>
      <c r="F71" s="29">
        <f>SUM(F72:F74)</f>
        <v>0</v>
      </c>
      <c r="G71" s="29">
        <f t="shared" ref="G71:H71" si="18">SUM(G72:G74)</f>
        <v>4764529</v>
      </c>
      <c r="H71" s="29">
        <f t="shared" si="18"/>
        <v>4764529</v>
      </c>
    </row>
    <row r="72" spans="1:8" ht="24.45" customHeight="1" x14ac:dyDescent="0.25">
      <c r="A72" s="27"/>
      <c r="B72" s="29"/>
      <c r="C72" s="29"/>
      <c r="D72" s="26">
        <f>SUM(B72:C72)</f>
        <v>0</v>
      </c>
      <c r="E72" s="27" t="s">
        <v>124</v>
      </c>
      <c r="F72" s="29"/>
      <c r="G72" s="29">
        <v>2694500</v>
      </c>
      <c r="H72" s="29">
        <f>SUM(F72:G72)</f>
        <v>2694500</v>
      </c>
    </row>
    <row r="73" spans="1:8" ht="24.45" customHeight="1" x14ac:dyDescent="0.25">
      <c r="A73" s="27"/>
      <c r="B73" s="29"/>
      <c r="C73" s="29"/>
      <c r="D73" s="26"/>
      <c r="E73" s="27" t="s">
        <v>125</v>
      </c>
      <c r="F73" s="29"/>
      <c r="G73" s="29">
        <v>1999029</v>
      </c>
      <c r="H73" s="29">
        <f>SUM(F73:G73)</f>
        <v>1999029</v>
      </c>
    </row>
    <row r="74" spans="1:8" ht="24.45" customHeight="1" x14ac:dyDescent="0.25">
      <c r="A74" s="27"/>
      <c r="B74" s="29"/>
      <c r="C74" s="29"/>
      <c r="D74" s="26"/>
      <c r="E74" s="27" t="s">
        <v>127</v>
      </c>
      <c r="F74" s="29"/>
      <c r="G74" s="26">
        <v>71000</v>
      </c>
      <c r="H74" s="29">
        <f>SUM(F74:G74)</f>
        <v>71000</v>
      </c>
    </row>
    <row r="75" spans="1:8" ht="24.45" customHeight="1" x14ac:dyDescent="0.25">
      <c r="A75" s="48" t="s">
        <v>89</v>
      </c>
      <c r="B75" s="29">
        <v>621614</v>
      </c>
      <c r="C75" s="29"/>
      <c r="D75" s="26">
        <f>SUM(B75:C75)</f>
        <v>621614</v>
      </c>
      <c r="E75" s="48" t="s">
        <v>123</v>
      </c>
      <c r="F75" s="29"/>
      <c r="G75" s="29">
        <v>44919</v>
      </c>
      <c r="H75" s="29">
        <f>SUM(F75:G75)</f>
        <v>44919</v>
      </c>
    </row>
    <row r="76" spans="1:8" ht="24.45" customHeight="1" x14ac:dyDescent="0.25">
      <c r="A76" s="27"/>
      <c r="B76" s="29"/>
      <c r="C76" s="29"/>
      <c r="D76" s="26"/>
      <c r="E76" s="48" t="s">
        <v>59</v>
      </c>
      <c r="F76" s="29"/>
      <c r="G76" s="29"/>
      <c r="H76" s="29">
        <f>SUM(F76:G76)</f>
        <v>0</v>
      </c>
    </row>
    <row r="77" spans="1:8" ht="24.45" customHeight="1" x14ac:dyDescent="0.25">
      <c r="A77" s="27"/>
      <c r="B77" s="29"/>
      <c r="C77" s="29"/>
      <c r="D77" s="26"/>
      <c r="E77" s="27"/>
      <c r="F77" s="29"/>
      <c r="G77" s="29"/>
      <c r="H77" s="29"/>
    </row>
    <row r="78" spans="1:8" ht="24.45" customHeight="1" x14ac:dyDescent="0.25">
      <c r="A78" s="64" t="s">
        <v>13</v>
      </c>
      <c r="B78" s="65">
        <f>SUM(B28:B29)</f>
        <v>24442324</v>
      </c>
      <c r="C78" s="65">
        <f t="shared" ref="C78:D78" si="19">SUM(C28:C29)</f>
        <v>16711059</v>
      </c>
      <c r="D78" s="65">
        <f t="shared" si="19"/>
        <v>41153383</v>
      </c>
      <c r="E78" s="64" t="s">
        <v>12</v>
      </c>
      <c r="F78" s="65">
        <f>SUM(F28:F29)</f>
        <v>24442324</v>
      </c>
      <c r="G78" s="65">
        <f>SUM(G28:G29)</f>
        <v>16711059</v>
      </c>
      <c r="H78" s="65">
        <f>SUM(H28:H29)</f>
        <v>41153383</v>
      </c>
    </row>
    <row r="87" spans="6:6" x14ac:dyDescent="0.25">
      <c r="F87" s="15"/>
    </row>
  </sheetData>
  <mergeCells count="2">
    <mergeCell ref="A2:H2"/>
    <mergeCell ref="F3:H3"/>
  </mergeCells>
  <phoneticPr fontId="3" type="noConversion"/>
  <printOptions horizontalCentered="1"/>
  <pageMargins left="0.35433070866141736" right="0.35433070866141736" top="0.47244094488188981" bottom="0.39370078740157483" header="0.23622047244094491" footer="0.19685039370078741"/>
  <pageSetup paperSize="9" scale="85" firstPageNumber="13" fitToHeight="10" orientation="landscape" useFirstPageNumber="1" r:id="rId1"/>
  <headerFooter alignWithMargins="0">
    <oddFooter>&amp;C- &amp;P -</oddFooter>
  </headerFooter>
  <ignoredErrors>
    <ignoredError sqref="B59 B78" formulaRange="1" unlockedFormula="1"/>
    <ignoredError sqref="F78 H39 H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showGridLines="0" showZeros="0" zoomScaleNormal="100" workbookViewId="0">
      <selection activeCell="F21" sqref="F20:F21"/>
    </sheetView>
  </sheetViews>
  <sheetFormatPr defaultColWidth="9.109375" defaultRowHeight="16.3" x14ac:dyDescent="0.25"/>
  <cols>
    <col min="1" max="1" width="28.77734375" style="3" customWidth="1"/>
    <col min="2" max="4" width="10.77734375" style="3" customWidth="1"/>
    <col min="5" max="5" width="28.77734375" style="3" customWidth="1"/>
    <col min="6" max="8" width="10.77734375" style="3" customWidth="1"/>
    <col min="9" max="10" width="9.109375" style="3"/>
    <col min="11" max="11" width="28.109375" style="3" customWidth="1"/>
    <col min="12" max="16384" width="9.109375" style="3"/>
  </cols>
  <sheetData>
    <row r="1" spans="1:13" ht="18.2" customHeight="1" x14ac:dyDescent="0.25">
      <c r="A1" s="14" t="s">
        <v>130</v>
      </c>
    </row>
    <row r="2" spans="1:13" ht="39.9" customHeight="1" x14ac:dyDescent="0.25">
      <c r="A2" s="68" t="s">
        <v>160</v>
      </c>
      <c r="B2" s="68"/>
      <c r="C2" s="68"/>
      <c r="D2" s="68"/>
      <c r="E2" s="68"/>
      <c r="F2" s="68"/>
      <c r="G2" s="68"/>
      <c r="H2" s="68"/>
    </row>
    <row r="3" spans="1:13" ht="25.85" customHeight="1" x14ac:dyDescent="0.25">
      <c r="A3" s="69"/>
      <c r="B3" s="69"/>
      <c r="C3" s="69"/>
      <c r="D3" s="69"/>
      <c r="E3" s="69"/>
      <c r="F3" s="69"/>
      <c r="G3" s="4"/>
      <c r="H3" s="6" t="s">
        <v>26</v>
      </c>
    </row>
    <row r="4" spans="1:13" ht="25.5" customHeight="1" x14ac:dyDescent="0.25">
      <c r="A4" s="17" t="s">
        <v>136</v>
      </c>
      <c r="B4" s="18" t="s">
        <v>27</v>
      </c>
      <c r="C4" s="19" t="s">
        <v>128</v>
      </c>
      <c r="D4" s="18" t="s">
        <v>202</v>
      </c>
      <c r="E4" s="17" t="s">
        <v>136</v>
      </c>
      <c r="F4" s="18" t="s">
        <v>27</v>
      </c>
      <c r="G4" s="19" t="s">
        <v>128</v>
      </c>
      <c r="H4" s="18" t="s">
        <v>202</v>
      </c>
    </row>
    <row r="5" spans="1:13" ht="25.5" customHeight="1" x14ac:dyDescent="0.25">
      <c r="A5" s="20" t="s">
        <v>135</v>
      </c>
      <c r="B5" s="16">
        <v>800479</v>
      </c>
      <c r="C5" s="16"/>
      <c r="D5" s="16">
        <f t="shared" ref="D5:D21" si="0">SUM(B5:C5)</f>
        <v>800479</v>
      </c>
      <c r="E5" s="20" t="s">
        <v>35</v>
      </c>
      <c r="F5" s="16">
        <v>748085</v>
      </c>
      <c r="G5" s="16">
        <v>185061</v>
      </c>
      <c r="H5" s="16">
        <f t="shared" ref="H5:H21" si="1">SUM(F5:G5)</f>
        <v>933146</v>
      </c>
      <c r="K5" s="10"/>
      <c r="L5" s="10"/>
      <c r="M5" s="5"/>
    </row>
    <row r="6" spans="1:13" ht="25.5" customHeight="1" x14ac:dyDescent="0.25">
      <c r="A6" s="20" t="s">
        <v>51</v>
      </c>
      <c r="B6" s="16">
        <v>123105</v>
      </c>
      <c r="C6" s="16">
        <v>109339</v>
      </c>
      <c r="D6" s="16">
        <f t="shared" si="0"/>
        <v>232444</v>
      </c>
      <c r="E6" s="20" t="s">
        <v>0</v>
      </c>
      <c r="F6" s="16">
        <v>16189</v>
      </c>
      <c r="G6" s="16">
        <v>150048</v>
      </c>
      <c r="H6" s="16">
        <f t="shared" si="1"/>
        <v>166237</v>
      </c>
      <c r="K6" s="11"/>
      <c r="L6" s="5"/>
      <c r="M6" s="5"/>
    </row>
    <row r="7" spans="1:13" ht="25.5" customHeight="1" x14ac:dyDescent="0.25">
      <c r="A7" s="20" t="s">
        <v>1</v>
      </c>
      <c r="B7" s="16"/>
      <c r="C7" s="16"/>
      <c r="D7" s="16">
        <f t="shared" si="0"/>
        <v>0</v>
      </c>
      <c r="E7" s="20" t="s">
        <v>2</v>
      </c>
      <c r="F7" s="16"/>
      <c r="G7" s="16"/>
      <c r="H7" s="16">
        <f t="shared" si="1"/>
        <v>0</v>
      </c>
      <c r="K7" s="5"/>
      <c r="L7" s="5"/>
      <c r="M7" s="5"/>
    </row>
    <row r="8" spans="1:13" ht="25.5" customHeight="1" x14ac:dyDescent="0.25">
      <c r="A8" s="20" t="s">
        <v>3</v>
      </c>
      <c r="B8" s="16">
        <v>561033</v>
      </c>
      <c r="C8" s="16">
        <v>100770</v>
      </c>
      <c r="D8" s="16">
        <f t="shared" si="0"/>
        <v>661803</v>
      </c>
      <c r="E8" s="20"/>
      <c r="F8" s="16"/>
      <c r="G8" s="16"/>
      <c r="H8" s="16">
        <f t="shared" si="1"/>
        <v>0</v>
      </c>
      <c r="K8" s="5"/>
      <c r="L8" s="5"/>
      <c r="M8" s="5"/>
    </row>
    <row r="9" spans="1:13" ht="25.5" customHeight="1" x14ac:dyDescent="0.25">
      <c r="A9" s="20" t="s">
        <v>5</v>
      </c>
      <c r="B9" s="16">
        <f>SUM(B10:B12)</f>
        <v>0</v>
      </c>
      <c r="C9" s="16">
        <f t="shared" ref="C9" si="2">SUM(C10:C12)</f>
        <v>0</v>
      </c>
      <c r="D9" s="16">
        <f t="shared" si="0"/>
        <v>0</v>
      </c>
      <c r="E9" s="20" t="s">
        <v>4</v>
      </c>
      <c r="F9" s="16">
        <v>660096</v>
      </c>
      <c r="G9" s="16">
        <v>44919</v>
      </c>
      <c r="H9" s="16">
        <f t="shared" si="1"/>
        <v>705015</v>
      </c>
      <c r="K9" s="5"/>
      <c r="L9" s="5"/>
      <c r="M9" s="5"/>
    </row>
    <row r="10" spans="1:13" ht="25.5" customHeight="1" x14ac:dyDescent="0.25">
      <c r="A10" s="20" t="s">
        <v>91</v>
      </c>
      <c r="B10" s="16"/>
      <c r="C10" s="16"/>
      <c r="D10" s="16">
        <f t="shared" si="0"/>
        <v>0</v>
      </c>
      <c r="E10" s="20"/>
      <c r="F10" s="16"/>
      <c r="G10" s="16"/>
      <c r="H10" s="16">
        <f t="shared" si="1"/>
        <v>0</v>
      </c>
      <c r="K10" s="5"/>
      <c r="L10" s="5"/>
      <c r="M10" s="5"/>
    </row>
    <row r="11" spans="1:13" ht="25.5" customHeight="1" x14ac:dyDescent="0.25">
      <c r="A11" s="20" t="s">
        <v>92</v>
      </c>
      <c r="B11" s="16"/>
      <c r="C11" s="16"/>
      <c r="D11" s="16">
        <f t="shared" si="0"/>
        <v>0</v>
      </c>
      <c r="E11" s="20"/>
      <c r="F11" s="16"/>
      <c r="G11" s="16"/>
      <c r="H11" s="16">
        <f t="shared" si="1"/>
        <v>0</v>
      </c>
      <c r="K11" s="10"/>
      <c r="L11" s="5"/>
      <c r="M11" s="5"/>
    </row>
    <row r="12" spans="1:13" ht="25.5" customHeight="1" x14ac:dyDescent="0.25">
      <c r="A12" s="20" t="s">
        <v>6</v>
      </c>
      <c r="B12" s="16"/>
      <c r="C12" s="16"/>
      <c r="D12" s="16">
        <f t="shared" si="0"/>
        <v>0</v>
      </c>
      <c r="E12" s="20"/>
      <c r="F12" s="16"/>
      <c r="G12" s="16"/>
      <c r="H12" s="16">
        <f t="shared" si="1"/>
        <v>0</v>
      </c>
      <c r="K12" s="5"/>
      <c r="L12" s="5"/>
      <c r="M12" s="5"/>
    </row>
    <row r="13" spans="1:13" ht="25.5" customHeight="1" x14ac:dyDescent="0.25">
      <c r="A13" s="20" t="s">
        <v>60</v>
      </c>
      <c r="B13" s="16">
        <f>SUM(B14:B15)</f>
        <v>0</v>
      </c>
      <c r="C13" s="16">
        <f t="shared" ref="C13" si="3">SUM(C14:C15)</f>
        <v>3613000</v>
      </c>
      <c r="D13" s="16">
        <f t="shared" si="0"/>
        <v>3613000</v>
      </c>
      <c r="E13" s="20" t="s">
        <v>63</v>
      </c>
      <c r="F13" s="16">
        <f>F14</f>
        <v>0</v>
      </c>
      <c r="G13" s="16">
        <f t="shared" ref="G13" si="4">G14</f>
        <v>0</v>
      </c>
      <c r="H13" s="16">
        <f t="shared" si="1"/>
        <v>0</v>
      </c>
      <c r="K13" s="5"/>
      <c r="L13" s="5"/>
      <c r="M13" s="5"/>
    </row>
    <row r="14" spans="1:13" ht="25.5" customHeight="1" x14ac:dyDescent="0.25">
      <c r="A14" s="20" t="s">
        <v>78</v>
      </c>
      <c r="B14" s="16"/>
      <c r="C14" s="16">
        <v>2830000</v>
      </c>
      <c r="D14" s="16">
        <f t="shared" si="0"/>
        <v>2830000</v>
      </c>
      <c r="E14" s="20" t="s">
        <v>64</v>
      </c>
      <c r="F14" s="16"/>
      <c r="G14" s="16"/>
      <c r="H14" s="16">
        <f t="shared" si="1"/>
        <v>0</v>
      </c>
      <c r="K14" s="5"/>
      <c r="L14" s="5"/>
      <c r="M14" s="5"/>
    </row>
    <row r="15" spans="1:13" ht="25.5" customHeight="1" x14ac:dyDescent="0.25">
      <c r="A15" s="20" t="s">
        <v>134</v>
      </c>
      <c r="B15" s="16"/>
      <c r="C15" s="16">
        <v>783000</v>
      </c>
      <c r="D15" s="16">
        <f t="shared" si="0"/>
        <v>783000</v>
      </c>
      <c r="E15" s="20"/>
      <c r="F15" s="16"/>
      <c r="G15" s="16"/>
      <c r="H15" s="16">
        <f t="shared" si="1"/>
        <v>0</v>
      </c>
      <c r="K15" s="10" t="s">
        <v>85</v>
      </c>
      <c r="L15" s="10">
        <f>SUM(L16:L17)</f>
        <v>-44919.199999999997</v>
      </c>
      <c r="M15" s="5"/>
    </row>
    <row r="16" spans="1:13" ht="25.5" customHeight="1" x14ac:dyDescent="0.25">
      <c r="A16" s="20" t="s">
        <v>61</v>
      </c>
      <c r="B16" s="16">
        <f>B17</f>
        <v>0</v>
      </c>
      <c r="C16" s="16">
        <f t="shared" ref="C16" si="5">C17</f>
        <v>0</v>
      </c>
      <c r="D16" s="16">
        <f t="shared" si="0"/>
        <v>0</v>
      </c>
      <c r="E16" s="20" t="s">
        <v>65</v>
      </c>
      <c r="F16" s="16">
        <f>F17</f>
        <v>0</v>
      </c>
      <c r="G16" s="16">
        <v>3488000</v>
      </c>
      <c r="H16" s="16">
        <f t="shared" si="1"/>
        <v>3488000</v>
      </c>
      <c r="K16" s="11" t="s">
        <v>95</v>
      </c>
      <c r="L16" s="5">
        <v>-40639.599999999999</v>
      </c>
      <c r="M16" s="5"/>
    </row>
    <row r="17" spans="1:13" ht="25.5" customHeight="1" x14ac:dyDescent="0.25">
      <c r="A17" s="20" t="s">
        <v>62</v>
      </c>
      <c r="B17" s="16"/>
      <c r="C17" s="16"/>
      <c r="D17" s="16">
        <f t="shared" si="0"/>
        <v>0</v>
      </c>
      <c r="E17" s="20"/>
      <c r="F17" s="16"/>
      <c r="G17" s="16"/>
      <c r="H17" s="16">
        <f t="shared" si="1"/>
        <v>0</v>
      </c>
      <c r="K17" s="11" t="s">
        <v>96</v>
      </c>
      <c r="L17" s="5">
        <v>-4279.6000000000004</v>
      </c>
      <c r="M17" s="5"/>
    </row>
    <row r="18" spans="1:13" ht="25.5" customHeight="1" x14ac:dyDescent="0.25">
      <c r="A18" s="20"/>
      <c r="B18" s="16">
        <f>SUM(B19:B21)</f>
        <v>0</v>
      </c>
      <c r="C18" s="16">
        <f t="shared" ref="C18" si="6">SUM(C19:C21)</f>
        <v>0</v>
      </c>
      <c r="D18" s="16">
        <f t="shared" si="0"/>
        <v>0</v>
      </c>
      <c r="E18" s="20" t="s">
        <v>29</v>
      </c>
      <c r="F18" s="16">
        <v>60247</v>
      </c>
      <c r="G18" s="16">
        <v>-44919</v>
      </c>
      <c r="H18" s="16">
        <f t="shared" si="1"/>
        <v>15328</v>
      </c>
      <c r="M18" s="5"/>
    </row>
    <row r="19" spans="1:13" ht="25.5" customHeight="1" x14ac:dyDescent="0.25">
      <c r="A19" s="20"/>
      <c r="B19" s="16"/>
      <c r="C19" s="16"/>
      <c r="D19" s="16">
        <f t="shared" si="0"/>
        <v>0</v>
      </c>
      <c r="E19" s="20"/>
      <c r="F19" s="16"/>
      <c r="G19" s="16"/>
      <c r="H19" s="16">
        <f t="shared" si="1"/>
        <v>0</v>
      </c>
      <c r="M19" s="5"/>
    </row>
    <row r="20" spans="1:13" ht="25.5" customHeight="1" x14ac:dyDescent="0.15">
      <c r="A20" s="20"/>
      <c r="B20" s="16"/>
      <c r="C20" s="16"/>
      <c r="D20" s="16">
        <f t="shared" si="0"/>
        <v>0</v>
      </c>
      <c r="E20" s="21"/>
      <c r="F20" s="16"/>
      <c r="G20" s="16"/>
      <c r="H20" s="16">
        <f t="shared" si="1"/>
        <v>0</v>
      </c>
      <c r="M20" s="5"/>
    </row>
    <row r="21" spans="1:13" ht="25.5" customHeight="1" x14ac:dyDescent="0.15">
      <c r="A21" s="20"/>
      <c r="B21" s="16"/>
      <c r="C21" s="16"/>
      <c r="D21" s="16">
        <f t="shared" si="0"/>
        <v>0</v>
      </c>
      <c r="E21" s="21"/>
      <c r="F21" s="16"/>
      <c r="G21" s="16"/>
      <c r="H21" s="16">
        <f t="shared" si="1"/>
        <v>0</v>
      </c>
      <c r="M21" s="5"/>
    </row>
    <row r="22" spans="1:13" ht="25.5" customHeight="1" x14ac:dyDescent="0.25">
      <c r="A22" s="22" t="s">
        <v>93</v>
      </c>
      <c r="B22" s="16">
        <f>SUM(B5:B9,B13,B16)</f>
        <v>1484617</v>
      </c>
      <c r="C22" s="16">
        <f t="shared" ref="C22:D22" si="7">SUM(C5:C9,C13,C16)</f>
        <v>3823109</v>
      </c>
      <c r="D22" s="16">
        <f t="shared" si="7"/>
        <v>5307726</v>
      </c>
      <c r="E22" s="23" t="s">
        <v>94</v>
      </c>
      <c r="F22" s="16">
        <f>SUM(F5:F7,F9,F13,F16,F18)</f>
        <v>1484617</v>
      </c>
      <c r="G22" s="16">
        <f t="shared" ref="G22:H22" si="8">SUM(G5:G7,G9,G13,G16,G18)</f>
        <v>3823109</v>
      </c>
      <c r="H22" s="16">
        <f t="shared" si="8"/>
        <v>5307726</v>
      </c>
      <c r="M22" s="5"/>
    </row>
    <row r="23" spans="1:13" ht="21.9" customHeight="1" x14ac:dyDescent="0.25">
      <c r="A23" s="5"/>
      <c r="B23" s="5"/>
      <c r="C23" s="5"/>
      <c r="D23" s="5"/>
      <c r="E23" s="5"/>
      <c r="F23" s="5"/>
      <c r="G23" s="5"/>
      <c r="H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</row>
    <row r="25" spans="1:13" x14ac:dyDescent="0.25">
      <c r="A25" s="5"/>
      <c r="B25" s="5"/>
      <c r="C25" s="5"/>
      <c r="D25" s="5"/>
      <c r="E25" s="5"/>
      <c r="F25" s="5"/>
      <c r="G25" s="5"/>
      <c r="H25" s="5"/>
    </row>
    <row r="26" spans="1:13" x14ac:dyDescent="0.25">
      <c r="A26" s="5"/>
      <c r="B26" s="5"/>
      <c r="C26" s="5"/>
      <c r="D26" s="5"/>
      <c r="E26" s="5"/>
      <c r="F26" s="5"/>
      <c r="G26" s="5">
        <f>G22-C22</f>
        <v>0</v>
      </c>
      <c r="H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</row>
    <row r="28" spans="1:13" x14ac:dyDescent="0.25">
      <c r="A28" s="5"/>
      <c r="B28" s="5"/>
      <c r="C28" s="5"/>
      <c r="D28" s="5"/>
      <c r="E28" s="5"/>
      <c r="F28" s="5"/>
      <c r="G28" s="5"/>
      <c r="H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</row>
    <row r="30" spans="1:13" x14ac:dyDescent="0.25">
      <c r="A30" s="5"/>
      <c r="B30" s="5"/>
      <c r="C30" s="5"/>
      <c r="D30" s="5"/>
      <c r="E30" s="5"/>
      <c r="F30" s="5"/>
      <c r="G30" s="5"/>
      <c r="H30" s="5"/>
    </row>
    <row r="31" spans="1:13" x14ac:dyDescent="0.25">
      <c r="A31" s="5"/>
      <c r="B31" s="5"/>
      <c r="C31" s="5"/>
      <c r="D31" s="5"/>
      <c r="E31" s="5"/>
      <c r="F31" s="5"/>
      <c r="G31" s="5"/>
      <c r="H31" s="5"/>
    </row>
    <row r="32" spans="1:13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  <row r="36" spans="1:8" x14ac:dyDescent="0.25">
      <c r="A36" s="5"/>
      <c r="B36" s="5"/>
      <c r="C36" s="5"/>
      <c r="D36" s="5"/>
      <c r="E36" s="5"/>
      <c r="F36" s="5"/>
      <c r="G36" s="5"/>
      <c r="H36" s="5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42" spans="1:8" x14ac:dyDescent="0.25">
      <c r="A42" s="5"/>
      <c r="B42" s="5"/>
      <c r="C42" s="5"/>
      <c r="D42" s="5"/>
      <c r="E42" s="5"/>
      <c r="F42" s="5"/>
      <c r="G42" s="5"/>
      <c r="H42" s="5"/>
    </row>
    <row r="43" spans="1:8" x14ac:dyDescent="0.25">
      <c r="A43" s="5"/>
      <c r="B43" s="5"/>
      <c r="C43" s="5"/>
      <c r="D43" s="5"/>
      <c r="E43" s="5"/>
      <c r="F43" s="5"/>
      <c r="G43" s="5"/>
      <c r="H43" s="5"/>
    </row>
    <row r="44" spans="1:8" x14ac:dyDescent="0.25">
      <c r="A44" s="5"/>
      <c r="B44" s="5"/>
      <c r="C44" s="5"/>
      <c r="D44" s="5"/>
      <c r="E44" s="5"/>
      <c r="F44" s="5"/>
      <c r="G44" s="5"/>
      <c r="H44" s="5"/>
    </row>
    <row r="45" spans="1:8" x14ac:dyDescent="0.25">
      <c r="A45" s="5"/>
      <c r="B45" s="5"/>
      <c r="C45" s="5"/>
      <c r="D45" s="5"/>
      <c r="E45" s="5"/>
      <c r="F45" s="5"/>
      <c r="G45" s="5"/>
      <c r="H45" s="5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5"/>
      <c r="B50" s="5"/>
      <c r="C50" s="5"/>
      <c r="D50" s="5"/>
      <c r="E50" s="5"/>
      <c r="F50" s="5"/>
      <c r="G50" s="5"/>
      <c r="H50" s="5"/>
    </row>
    <row r="51" spans="1:8" x14ac:dyDescent="0.25">
      <c r="A51" s="5"/>
      <c r="B51" s="5"/>
      <c r="C51" s="5"/>
      <c r="D51" s="5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5">
      <c r="A53" s="5"/>
      <c r="B53" s="5"/>
      <c r="C53" s="5"/>
      <c r="D53" s="5"/>
      <c r="E53" s="5"/>
      <c r="F53" s="5"/>
      <c r="G53" s="5"/>
      <c r="H53" s="5"/>
    </row>
    <row r="54" spans="1:8" x14ac:dyDescent="0.25">
      <c r="A54" s="5"/>
      <c r="B54" s="5"/>
      <c r="C54" s="5"/>
      <c r="D54" s="5"/>
      <c r="E54" s="5"/>
      <c r="F54" s="5"/>
      <c r="G54" s="5"/>
      <c r="H54" s="5"/>
    </row>
    <row r="55" spans="1:8" x14ac:dyDescent="0.25">
      <c r="A55" s="5"/>
      <c r="B55" s="5"/>
      <c r="C55" s="5"/>
      <c r="D55" s="5"/>
      <c r="E55" s="5"/>
      <c r="F55" s="5"/>
      <c r="G55" s="5"/>
      <c r="H55" s="5"/>
    </row>
    <row r="56" spans="1:8" x14ac:dyDescent="0.25">
      <c r="A56" s="5"/>
      <c r="B56" s="5"/>
      <c r="C56" s="5"/>
      <c r="D56" s="5"/>
      <c r="E56" s="5"/>
      <c r="F56" s="5"/>
      <c r="G56" s="5"/>
      <c r="H56" s="5"/>
    </row>
    <row r="57" spans="1:8" x14ac:dyDescent="0.25">
      <c r="A57" s="5"/>
      <c r="B57" s="5"/>
      <c r="C57" s="5"/>
      <c r="D57" s="5"/>
      <c r="E57" s="5"/>
      <c r="F57" s="5"/>
      <c r="G57" s="5"/>
      <c r="H57" s="5"/>
    </row>
    <row r="58" spans="1:8" x14ac:dyDescent="0.25">
      <c r="A58" s="5"/>
      <c r="B58" s="5"/>
      <c r="C58" s="5"/>
      <c r="D58" s="5"/>
      <c r="E58" s="5"/>
      <c r="F58" s="5"/>
      <c r="G58" s="5"/>
      <c r="H58" s="5"/>
    </row>
    <row r="59" spans="1:8" x14ac:dyDescent="0.25">
      <c r="A59" s="5"/>
      <c r="B59" s="5"/>
      <c r="C59" s="5"/>
      <c r="D59" s="5"/>
      <c r="E59" s="5"/>
      <c r="F59" s="5"/>
      <c r="G59" s="5"/>
      <c r="H59" s="5"/>
    </row>
    <row r="60" spans="1:8" x14ac:dyDescent="0.25">
      <c r="A60" s="5"/>
      <c r="B60" s="5"/>
      <c r="C60" s="5"/>
      <c r="D60" s="5"/>
      <c r="E60" s="5"/>
      <c r="F60" s="5"/>
      <c r="G60" s="5"/>
      <c r="H60" s="5"/>
    </row>
    <row r="61" spans="1:8" x14ac:dyDescent="0.25">
      <c r="A61" s="5"/>
      <c r="B61" s="5"/>
      <c r="C61" s="5"/>
      <c r="D61" s="5"/>
      <c r="E61" s="5"/>
      <c r="F61" s="5"/>
      <c r="G61" s="5"/>
      <c r="H61" s="5"/>
    </row>
    <row r="62" spans="1:8" x14ac:dyDescent="0.25">
      <c r="A62" s="5"/>
      <c r="B62" s="5"/>
      <c r="C62" s="5"/>
      <c r="D62" s="5"/>
      <c r="E62" s="5"/>
      <c r="F62" s="5"/>
      <c r="G62" s="5"/>
      <c r="H62" s="5"/>
    </row>
    <row r="63" spans="1:8" x14ac:dyDescent="0.25">
      <c r="A63" s="5"/>
      <c r="B63" s="5"/>
      <c r="C63" s="5"/>
      <c r="D63" s="5"/>
      <c r="E63" s="5"/>
      <c r="F63" s="5"/>
      <c r="G63" s="5"/>
      <c r="H63" s="5"/>
    </row>
    <row r="64" spans="1:8" x14ac:dyDescent="0.25">
      <c r="A64" s="5"/>
      <c r="B64" s="5"/>
      <c r="C64" s="5"/>
      <c r="D64" s="5"/>
      <c r="E64" s="5"/>
      <c r="F64" s="5"/>
      <c r="G64" s="5"/>
      <c r="H64" s="5"/>
    </row>
    <row r="65" spans="1:8" x14ac:dyDescent="0.25">
      <c r="A65" s="5"/>
      <c r="B65" s="5"/>
      <c r="C65" s="5"/>
      <c r="D65" s="5"/>
      <c r="E65" s="5"/>
      <c r="F65" s="5"/>
      <c r="G65" s="5"/>
      <c r="H65" s="5"/>
    </row>
    <row r="66" spans="1:8" x14ac:dyDescent="0.25">
      <c r="A66" s="5"/>
      <c r="B66" s="5"/>
      <c r="C66" s="5"/>
      <c r="D66" s="5"/>
      <c r="E66" s="5"/>
      <c r="F66" s="5"/>
      <c r="G66" s="5"/>
      <c r="H66" s="5"/>
    </row>
    <row r="67" spans="1:8" x14ac:dyDescent="0.25">
      <c r="A67" s="5"/>
      <c r="B67" s="5"/>
      <c r="C67" s="5"/>
      <c r="D67" s="5"/>
      <c r="E67" s="5"/>
      <c r="F67" s="5"/>
      <c r="G67" s="5"/>
      <c r="H67" s="5"/>
    </row>
    <row r="68" spans="1:8" x14ac:dyDescent="0.25">
      <c r="A68" s="5"/>
      <c r="B68" s="5"/>
      <c r="C68" s="5"/>
      <c r="D68" s="5"/>
      <c r="E68" s="5"/>
      <c r="F68" s="5"/>
      <c r="G68" s="5"/>
      <c r="H68" s="5"/>
    </row>
    <row r="69" spans="1:8" x14ac:dyDescent="0.25">
      <c r="A69" s="5"/>
      <c r="B69" s="5"/>
      <c r="C69" s="5"/>
      <c r="D69" s="5"/>
      <c r="E69" s="5"/>
      <c r="F69" s="5"/>
      <c r="G69" s="5"/>
      <c r="H69" s="5"/>
    </row>
    <row r="70" spans="1:8" x14ac:dyDescent="0.25">
      <c r="A70" s="5"/>
      <c r="B70" s="5"/>
      <c r="C70" s="5"/>
      <c r="D70" s="5"/>
      <c r="E70" s="5"/>
      <c r="F70" s="5"/>
      <c r="G70" s="5"/>
      <c r="H70" s="5"/>
    </row>
    <row r="71" spans="1:8" x14ac:dyDescent="0.25">
      <c r="A71" s="5"/>
      <c r="B71" s="5"/>
      <c r="C71" s="5"/>
      <c r="D71" s="5"/>
      <c r="E71" s="5"/>
      <c r="F71" s="5"/>
      <c r="G71" s="5"/>
      <c r="H71" s="5"/>
    </row>
  </sheetData>
  <mergeCells count="2">
    <mergeCell ref="A2:H2"/>
    <mergeCell ref="A3:F3"/>
  </mergeCells>
  <phoneticPr fontId="3" type="noConversion"/>
  <printOptions horizontalCentered="1"/>
  <pageMargins left="0.39370078740157483" right="0.27559055118110237" top="0.82677165354330717" bottom="0.55118110236220474" header="0.39370078740157483" footer="0.31496062992125984"/>
  <pageSetup paperSize="9" scale="97" firstPageNumber="16" orientation="landscape" useFirstPageNumber="1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showZeros="0" zoomScaleNormal="100" workbookViewId="0">
      <selection activeCell="F15" sqref="F15"/>
    </sheetView>
  </sheetViews>
  <sheetFormatPr defaultColWidth="9.109375" defaultRowHeight="16.3" x14ac:dyDescent="0.25"/>
  <cols>
    <col min="1" max="1" width="30.77734375" style="3" customWidth="1"/>
    <col min="2" max="4" width="10.77734375" style="3" customWidth="1"/>
    <col min="5" max="5" width="30.77734375" style="3" customWidth="1"/>
    <col min="6" max="8" width="10.77734375" style="3" customWidth="1"/>
    <col min="9" max="16384" width="9.109375" style="3"/>
  </cols>
  <sheetData>
    <row r="1" spans="1:8" ht="17.850000000000001" customHeight="1" x14ac:dyDescent="0.25">
      <c r="A1" s="14" t="s">
        <v>131</v>
      </c>
    </row>
    <row r="2" spans="1:8" ht="39.9" customHeight="1" x14ac:dyDescent="0.25">
      <c r="A2" s="68" t="s">
        <v>161</v>
      </c>
      <c r="B2" s="68"/>
      <c r="C2" s="68"/>
      <c r="D2" s="68"/>
      <c r="E2" s="68"/>
      <c r="F2" s="68"/>
      <c r="G2" s="68"/>
      <c r="H2" s="68"/>
    </row>
    <row r="3" spans="1:8" ht="29.25" customHeight="1" x14ac:dyDescent="0.25">
      <c r="A3" s="69"/>
      <c r="B3" s="69"/>
      <c r="C3" s="69"/>
      <c r="D3" s="69"/>
      <c r="E3" s="69"/>
      <c r="F3" s="69"/>
      <c r="G3" s="9"/>
      <c r="H3" s="6" t="s">
        <v>25</v>
      </c>
    </row>
    <row r="4" spans="1:8" ht="25.5" customHeight="1" x14ac:dyDescent="0.25">
      <c r="A4" s="17" t="s">
        <v>136</v>
      </c>
      <c r="B4" s="18" t="s">
        <v>27</v>
      </c>
      <c r="C4" s="19" t="s">
        <v>128</v>
      </c>
      <c r="D4" s="18" t="s">
        <v>202</v>
      </c>
      <c r="E4" s="17" t="s">
        <v>136</v>
      </c>
      <c r="F4" s="18" t="s">
        <v>27</v>
      </c>
      <c r="G4" s="19" t="s">
        <v>128</v>
      </c>
      <c r="H4" s="18" t="s">
        <v>202</v>
      </c>
    </row>
    <row r="5" spans="1:8" ht="29.25" customHeight="1" x14ac:dyDescent="0.25">
      <c r="A5" s="20" t="s">
        <v>77</v>
      </c>
      <c r="B5" s="24">
        <v>27348</v>
      </c>
      <c r="C5" s="24"/>
      <c r="D5" s="24">
        <f>SUM(B5:C5)</f>
        <v>27348</v>
      </c>
      <c r="E5" s="20" t="s">
        <v>76</v>
      </c>
      <c r="F5" s="24">
        <v>68667</v>
      </c>
      <c r="G5" s="24">
        <v>-3337</v>
      </c>
      <c r="H5" s="24">
        <f>SUM(F5:G5)</f>
        <v>65330</v>
      </c>
    </row>
    <row r="6" spans="1:8" ht="29.25" customHeight="1" x14ac:dyDescent="0.25">
      <c r="A6" s="20" t="s">
        <v>75</v>
      </c>
      <c r="B6" s="24"/>
      <c r="C6" s="24">
        <v>1751</v>
      </c>
      <c r="D6" s="24">
        <f>SUM(B6:C6)</f>
        <v>1751</v>
      </c>
      <c r="E6" s="20" t="s">
        <v>86</v>
      </c>
      <c r="F6" s="24"/>
      <c r="G6" s="24">
        <v>16405</v>
      </c>
      <c r="H6" s="24">
        <f>SUM(F6:G6)</f>
        <v>16405</v>
      </c>
    </row>
    <row r="7" spans="1:8" ht="29.25" customHeight="1" x14ac:dyDescent="0.25">
      <c r="A7" s="20"/>
      <c r="B7" s="24"/>
      <c r="C7" s="24"/>
      <c r="D7" s="24">
        <f>SUM(B7:C7)</f>
        <v>0</v>
      </c>
      <c r="E7" s="20" t="s">
        <v>74</v>
      </c>
      <c r="F7" s="24">
        <v>6837</v>
      </c>
      <c r="G7" s="24"/>
      <c r="H7" s="24">
        <f>SUM(F7:G7)</f>
        <v>6837</v>
      </c>
    </row>
    <row r="8" spans="1:8" ht="29.25" customHeight="1" x14ac:dyDescent="0.25">
      <c r="A8" s="20" t="s">
        <v>90</v>
      </c>
      <c r="B8" s="24">
        <v>48156</v>
      </c>
      <c r="C8" s="24">
        <v>11317</v>
      </c>
      <c r="D8" s="24">
        <f>SUM(B8:C8)</f>
        <v>59473</v>
      </c>
      <c r="E8" s="20" t="s">
        <v>73</v>
      </c>
      <c r="F8" s="24"/>
      <c r="G8" s="24"/>
      <c r="H8" s="24">
        <f>SUM(F8:G8)</f>
        <v>0</v>
      </c>
    </row>
    <row r="9" spans="1:8" ht="29.25" customHeight="1" x14ac:dyDescent="0.25">
      <c r="A9" s="22" t="s">
        <v>33</v>
      </c>
      <c r="B9" s="24">
        <f>SUM(B5:B8)</f>
        <v>75504</v>
      </c>
      <c r="C9" s="24">
        <f>SUM(C5:C8)</f>
        <v>13068</v>
      </c>
      <c r="D9" s="24">
        <f>SUM(D5:D8)</f>
        <v>88572</v>
      </c>
      <c r="E9" s="23" t="s">
        <v>34</v>
      </c>
      <c r="F9" s="24">
        <f>SUM(F5:F8)</f>
        <v>75504</v>
      </c>
      <c r="G9" s="24">
        <f>SUM(G5:G8)</f>
        <v>13068</v>
      </c>
      <c r="H9" s="24">
        <f>SUM(H5:H8)</f>
        <v>88572</v>
      </c>
    </row>
    <row r="10" spans="1:8" ht="21.9" customHeight="1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>
        <f>G9-C9</f>
        <v>0</v>
      </c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x14ac:dyDescent="0.25">
      <c r="A17" s="5"/>
      <c r="B17" s="5"/>
      <c r="C17" s="5"/>
      <c r="D17" s="5"/>
      <c r="E17" s="5"/>
      <c r="F17" s="5"/>
      <c r="G17" s="5"/>
      <c r="H17" s="5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  <row r="20" spans="1:8" x14ac:dyDescent="0.25">
      <c r="A20" s="5"/>
      <c r="B20" s="5"/>
      <c r="C20" s="5"/>
      <c r="D20" s="5"/>
      <c r="E20" s="5"/>
      <c r="F20" s="5"/>
      <c r="G20" s="5"/>
      <c r="H20" s="5"/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5"/>
      <c r="B22" s="5"/>
      <c r="C22" s="5"/>
      <c r="D22" s="5"/>
      <c r="E22" s="5"/>
      <c r="F22" s="5"/>
      <c r="G22" s="5"/>
      <c r="H22" s="5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5"/>
      <c r="B25" s="5"/>
      <c r="C25" s="5"/>
      <c r="D25" s="5"/>
      <c r="E25" s="5"/>
      <c r="F25" s="5"/>
      <c r="G25" s="5"/>
      <c r="H25" s="5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5"/>
      <c r="B27" s="5"/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5"/>
      <c r="B29" s="5"/>
      <c r="C29" s="5"/>
      <c r="D29" s="5"/>
      <c r="E29" s="5"/>
      <c r="F29" s="5"/>
      <c r="G29" s="5"/>
      <c r="H29" s="5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5"/>
      <c r="B31" s="5"/>
      <c r="C31" s="5"/>
      <c r="D31" s="5"/>
      <c r="E31" s="5"/>
      <c r="F31" s="5"/>
      <c r="G31" s="5"/>
      <c r="H31" s="5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  <row r="36" spans="1:8" x14ac:dyDescent="0.25">
      <c r="A36" s="5"/>
      <c r="B36" s="5"/>
      <c r="C36" s="5"/>
      <c r="D36" s="5"/>
      <c r="E36" s="5"/>
      <c r="F36" s="5"/>
      <c r="G36" s="5"/>
      <c r="H36" s="5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42" spans="1:8" x14ac:dyDescent="0.25">
      <c r="A42" s="5"/>
      <c r="B42" s="5"/>
      <c r="C42" s="5"/>
      <c r="D42" s="5"/>
      <c r="E42" s="5"/>
      <c r="F42" s="5"/>
      <c r="G42" s="5"/>
      <c r="H42" s="5"/>
    </row>
    <row r="43" spans="1:8" x14ac:dyDescent="0.25">
      <c r="A43" s="5"/>
      <c r="B43" s="5"/>
      <c r="C43" s="5"/>
      <c r="D43" s="5"/>
      <c r="E43" s="5"/>
      <c r="F43" s="5"/>
      <c r="G43" s="5"/>
      <c r="H43" s="5"/>
    </row>
    <row r="44" spans="1:8" x14ac:dyDescent="0.25">
      <c r="A44" s="5"/>
      <c r="B44" s="5"/>
      <c r="C44" s="5"/>
      <c r="D44" s="5"/>
      <c r="E44" s="5"/>
      <c r="F44" s="5"/>
      <c r="G44" s="5"/>
      <c r="H44" s="5"/>
    </row>
    <row r="45" spans="1:8" x14ac:dyDescent="0.25">
      <c r="A45" s="5"/>
      <c r="B45" s="5"/>
      <c r="C45" s="5"/>
      <c r="D45" s="5"/>
      <c r="E45" s="5"/>
      <c r="F45" s="5"/>
      <c r="G45" s="5"/>
      <c r="H45" s="5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5"/>
      <c r="B50" s="5"/>
      <c r="C50" s="5"/>
      <c r="D50" s="5"/>
      <c r="E50" s="5"/>
      <c r="F50" s="5"/>
      <c r="G50" s="5"/>
      <c r="H50" s="5"/>
    </row>
    <row r="51" spans="1:8" x14ac:dyDescent="0.25">
      <c r="A51" s="5"/>
      <c r="B51" s="5"/>
      <c r="C51" s="5"/>
      <c r="D51" s="5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5">
      <c r="A53" s="5"/>
      <c r="B53" s="5"/>
      <c r="C53" s="5"/>
      <c r="D53" s="5"/>
      <c r="E53" s="5"/>
      <c r="F53" s="5"/>
      <c r="G53" s="5"/>
      <c r="H53" s="5"/>
    </row>
    <row r="54" spans="1:8" x14ac:dyDescent="0.25">
      <c r="A54" s="5"/>
      <c r="B54" s="5"/>
      <c r="C54" s="5"/>
      <c r="D54" s="5"/>
      <c r="E54" s="5"/>
      <c r="F54" s="5"/>
      <c r="G54" s="5"/>
      <c r="H54" s="5"/>
    </row>
    <row r="55" spans="1:8" x14ac:dyDescent="0.25">
      <c r="A55" s="5"/>
      <c r="B55" s="5"/>
      <c r="C55" s="5"/>
      <c r="D55" s="5"/>
      <c r="E55" s="5"/>
      <c r="F55" s="5"/>
      <c r="G55" s="5"/>
      <c r="H55" s="5"/>
    </row>
    <row r="56" spans="1:8" x14ac:dyDescent="0.25">
      <c r="A56" s="5"/>
      <c r="B56" s="5"/>
      <c r="C56" s="5"/>
      <c r="D56" s="5"/>
      <c r="E56" s="5"/>
      <c r="F56" s="5"/>
      <c r="G56" s="5"/>
      <c r="H56" s="5"/>
    </row>
    <row r="57" spans="1:8" x14ac:dyDescent="0.25">
      <c r="A57" s="5"/>
      <c r="B57" s="5"/>
      <c r="C57" s="5"/>
      <c r="D57" s="5"/>
      <c r="E57" s="5"/>
      <c r="F57" s="5"/>
      <c r="G57" s="5"/>
      <c r="H57" s="5"/>
    </row>
    <row r="58" spans="1:8" x14ac:dyDescent="0.25">
      <c r="A58" s="5"/>
      <c r="B58" s="5"/>
      <c r="C58" s="5"/>
      <c r="D58" s="5"/>
      <c r="E58" s="5"/>
      <c r="F58" s="5"/>
      <c r="G58" s="5"/>
      <c r="H58" s="5"/>
    </row>
  </sheetData>
  <mergeCells count="2">
    <mergeCell ref="A2:H2"/>
    <mergeCell ref="A3:F3"/>
  </mergeCells>
  <phoneticPr fontId="3" type="noConversion"/>
  <printOptions horizontalCentered="1"/>
  <pageMargins left="0.39370078740157483" right="0.27559055118110237" top="0.82677165354330717" bottom="0.55118110236220474" header="0.39370078740157483" footer="0.31496062992125984"/>
  <pageSetup paperSize="9" firstPageNumber="17" orientation="landscape" useFirstPageNumber="1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showZeros="0" tabSelected="1" topLeftCell="A19" zoomScaleNormal="100" workbookViewId="0">
      <selection activeCell="C33" sqref="C33"/>
    </sheetView>
  </sheetViews>
  <sheetFormatPr defaultColWidth="9.109375" defaultRowHeight="16.3" x14ac:dyDescent="0.25"/>
  <cols>
    <col min="1" max="1" width="38.77734375" style="52" customWidth="1"/>
    <col min="2" max="4" width="12.77734375" style="52" customWidth="1"/>
    <col min="5" max="5" width="38.77734375" style="52" customWidth="1"/>
    <col min="6" max="8" width="12.77734375" style="52" customWidth="1"/>
    <col min="9" max="16384" width="9.109375" style="52"/>
  </cols>
  <sheetData>
    <row r="1" spans="1:8" ht="18.350000000000001" x14ac:dyDescent="0.25">
      <c r="A1" s="14" t="s">
        <v>200</v>
      </c>
    </row>
    <row r="2" spans="1:8" ht="39.9" customHeight="1" x14ac:dyDescent="0.25">
      <c r="A2" s="68" t="s">
        <v>201</v>
      </c>
      <c r="B2" s="68"/>
      <c r="C2" s="68"/>
      <c r="D2" s="68"/>
      <c r="E2" s="68"/>
      <c r="F2" s="68"/>
      <c r="G2" s="68"/>
      <c r="H2" s="68"/>
    </row>
    <row r="3" spans="1:8" ht="22.45" customHeight="1" x14ac:dyDescent="0.25">
      <c r="A3" s="70"/>
      <c r="B3" s="70"/>
      <c r="C3" s="70"/>
      <c r="D3" s="70"/>
      <c r="E3" s="70"/>
      <c r="F3" s="70"/>
      <c r="G3" s="53"/>
      <c r="H3" s="54" t="s">
        <v>162</v>
      </c>
    </row>
    <row r="4" spans="1:8" ht="22.1" customHeight="1" x14ac:dyDescent="0.25">
      <c r="A4" s="55" t="s">
        <v>163</v>
      </c>
      <c r="B4" s="55" t="s">
        <v>164</v>
      </c>
      <c r="C4" s="55" t="s">
        <v>165</v>
      </c>
      <c r="D4" s="55" t="s">
        <v>202</v>
      </c>
      <c r="E4" s="55" t="s">
        <v>163</v>
      </c>
      <c r="F4" s="55" t="s">
        <v>164</v>
      </c>
      <c r="G4" s="55" t="s">
        <v>165</v>
      </c>
      <c r="H4" s="55" t="s">
        <v>166</v>
      </c>
    </row>
    <row r="5" spans="1:8" ht="22.1" customHeight="1" x14ac:dyDescent="0.25">
      <c r="A5" s="56" t="s">
        <v>167</v>
      </c>
      <c r="B5" s="57">
        <v>1940592</v>
      </c>
      <c r="C5" s="57"/>
      <c r="D5" s="57">
        <f>SUM(B5:C5)</f>
        <v>1940592</v>
      </c>
      <c r="E5" s="56" t="s">
        <v>168</v>
      </c>
      <c r="F5" s="57">
        <v>1101628</v>
      </c>
      <c r="G5" s="57"/>
      <c r="H5" s="57">
        <f t="shared" ref="H5:H6" si="0">SUM(F5:G5)</f>
        <v>1101628</v>
      </c>
    </row>
    <row r="6" spans="1:8" ht="22.1" customHeight="1" x14ac:dyDescent="0.25">
      <c r="A6" s="56" t="s">
        <v>169</v>
      </c>
      <c r="B6" s="57">
        <v>981889</v>
      </c>
      <c r="C6" s="57"/>
      <c r="D6" s="57">
        <f t="shared" ref="D6:D38" si="1">SUM(B6:C6)</f>
        <v>981889</v>
      </c>
      <c r="E6" s="56" t="s">
        <v>170</v>
      </c>
      <c r="F6" s="57">
        <v>1045160</v>
      </c>
      <c r="G6" s="57"/>
      <c r="H6" s="57">
        <f t="shared" si="0"/>
        <v>1045160</v>
      </c>
    </row>
    <row r="7" spans="1:8" ht="22.1" customHeight="1" x14ac:dyDescent="0.25">
      <c r="A7" s="56" t="s">
        <v>171</v>
      </c>
      <c r="B7" s="57">
        <v>120000</v>
      </c>
      <c r="C7" s="57"/>
      <c r="D7" s="57">
        <f t="shared" si="1"/>
        <v>120000</v>
      </c>
      <c r="E7" s="56"/>
      <c r="F7" s="57"/>
      <c r="G7" s="57"/>
      <c r="H7" s="57"/>
    </row>
    <row r="8" spans="1:8" ht="22.1" customHeight="1" x14ac:dyDescent="0.25">
      <c r="A8" s="56" t="s">
        <v>172</v>
      </c>
      <c r="B8" s="57">
        <v>782803</v>
      </c>
      <c r="C8" s="57"/>
      <c r="D8" s="57">
        <f t="shared" si="1"/>
        <v>782803</v>
      </c>
      <c r="E8" s="56"/>
      <c r="F8" s="57"/>
      <c r="G8" s="57"/>
      <c r="H8" s="57"/>
    </row>
    <row r="9" spans="1:8" ht="22.1" customHeight="1" x14ac:dyDescent="0.25">
      <c r="A9" s="56" t="s">
        <v>173</v>
      </c>
      <c r="B9" s="57">
        <v>365180</v>
      </c>
      <c r="C9" s="57"/>
      <c r="D9" s="57">
        <f t="shared" si="1"/>
        <v>365180</v>
      </c>
      <c r="E9" s="56" t="s">
        <v>174</v>
      </c>
      <c r="F9" s="57">
        <v>364076</v>
      </c>
      <c r="G9" s="57"/>
      <c r="H9" s="57">
        <f t="shared" ref="H9:H10" si="2">SUM(F9:G9)</f>
        <v>364076</v>
      </c>
    </row>
    <row r="10" spans="1:8" ht="22.1" customHeight="1" x14ac:dyDescent="0.25">
      <c r="A10" s="56" t="s">
        <v>169</v>
      </c>
      <c r="B10" s="57">
        <v>182255</v>
      </c>
      <c r="C10" s="57"/>
      <c r="D10" s="57">
        <f t="shared" si="1"/>
        <v>182255</v>
      </c>
      <c r="E10" s="56" t="s">
        <v>170</v>
      </c>
      <c r="F10" s="57">
        <v>364076</v>
      </c>
      <c r="G10" s="57"/>
      <c r="H10" s="57">
        <f t="shared" si="2"/>
        <v>364076</v>
      </c>
    </row>
    <row r="11" spans="1:8" ht="22.1" customHeight="1" x14ac:dyDescent="0.25">
      <c r="A11" s="56" t="s">
        <v>171</v>
      </c>
      <c r="B11" s="57">
        <v>320</v>
      </c>
      <c r="C11" s="57"/>
      <c r="D11" s="57">
        <f t="shared" si="1"/>
        <v>320</v>
      </c>
      <c r="E11" s="56"/>
      <c r="F11" s="57"/>
      <c r="G11" s="57"/>
      <c r="H11" s="57"/>
    </row>
    <row r="12" spans="1:8" ht="22.1" customHeight="1" x14ac:dyDescent="0.25">
      <c r="A12" s="56" t="s">
        <v>172</v>
      </c>
      <c r="B12" s="57">
        <v>182605</v>
      </c>
      <c r="C12" s="57"/>
      <c r="D12" s="57">
        <f t="shared" si="1"/>
        <v>182605</v>
      </c>
      <c r="E12" s="56"/>
      <c r="F12" s="57"/>
      <c r="G12" s="57"/>
      <c r="H12" s="57"/>
    </row>
    <row r="13" spans="1:8" ht="22.1" customHeight="1" x14ac:dyDescent="0.25">
      <c r="A13" s="56" t="s">
        <v>175</v>
      </c>
      <c r="B13" s="57">
        <v>312318</v>
      </c>
      <c r="C13" s="57"/>
      <c r="D13" s="57">
        <f t="shared" si="1"/>
        <v>312318</v>
      </c>
      <c r="E13" s="56" t="s">
        <v>176</v>
      </c>
      <c r="F13" s="57">
        <v>306582</v>
      </c>
      <c r="G13" s="57"/>
      <c r="H13" s="57">
        <f t="shared" ref="H13:H14" si="3">SUM(F13:G13)</f>
        <v>306582</v>
      </c>
    </row>
    <row r="14" spans="1:8" ht="22.1" customHeight="1" x14ac:dyDescent="0.25">
      <c r="A14" s="56" t="s">
        <v>169</v>
      </c>
      <c r="B14" s="57">
        <v>308468</v>
      </c>
      <c r="C14" s="57"/>
      <c r="D14" s="57">
        <f t="shared" si="1"/>
        <v>308468</v>
      </c>
      <c r="E14" s="56" t="s">
        <v>177</v>
      </c>
      <c r="F14" s="57">
        <v>304481</v>
      </c>
      <c r="G14" s="57"/>
      <c r="H14" s="57">
        <f t="shared" si="3"/>
        <v>304481</v>
      </c>
    </row>
    <row r="15" spans="1:8" ht="22.1" customHeight="1" x14ac:dyDescent="0.25">
      <c r="A15" s="56" t="s">
        <v>171</v>
      </c>
      <c r="B15" s="57">
        <v>3047</v>
      </c>
      <c r="C15" s="57"/>
      <c r="D15" s="57">
        <f t="shared" si="1"/>
        <v>3047</v>
      </c>
      <c r="E15" s="56"/>
      <c r="F15" s="57"/>
      <c r="G15" s="57"/>
      <c r="H15" s="57"/>
    </row>
    <row r="16" spans="1:8" ht="22.1" customHeight="1" x14ac:dyDescent="0.25">
      <c r="A16" s="56" t="s">
        <v>172</v>
      </c>
      <c r="B16" s="57"/>
      <c r="C16" s="57"/>
      <c r="D16" s="57">
        <f t="shared" si="1"/>
        <v>0</v>
      </c>
      <c r="E16" s="56"/>
      <c r="F16" s="57"/>
      <c r="G16" s="57"/>
      <c r="H16" s="57"/>
    </row>
    <row r="17" spans="1:8" ht="22.1" customHeight="1" x14ac:dyDescent="0.25">
      <c r="A17" s="56" t="s">
        <v>178</v>
      </c>
      <c r="B17" s="57">
        <v>7345</v>
      </c>
      <c r="C17" s="57"/>
      <c r="D17" s="57">
        <f t="shared" si="1"/>
        <v>7345</v>
      </c>
      <c r="E17" s="56" t="s">
        <v>179</v>
      </c>
      <c r="F17" s="57">
        <v>6376</v>
      </c>
      <c r="G17" s="57"/>
      <c r="H17" s="57">
        <f t="shared" ref="H17:H18" si="4">SUM(F17:G17)</f>
        <v>6376</v>
      </c>
    </row>
    <row r="18" spans="1:8" ht="22.1" customHeight="1" x14ac:dyDescent="0.25">
      <c r="A18" s="56" t="s">
        <v>169</v>
      </c>
      <c r="B18" s="57">
        <v>7230</v>
      </c>
      <c r="C18" s="57"/>
      <c r="D18" s="57">
        <f t="shared" si="1"/>
        <v>7230</v>
      </c>
      <c r="E18" s="56" t="s">
        <v>180</v>
      </c>
      <c r="F18" s="57">
        <v>6164</v>
      </c>
      <c r="G18" s="57"/>
      <c r="H18" s="57">
        <f t="shared" si="4"/>
        <v>6164</v>
      </c>
    </row>
    <row r="19" spans="1:8" ht="22.1" customHeight="1" x14ac:dyDescent="0.25">
      <c r="A19" s="56" t="s">
        <v>171</v>
      </c>
      <c r="B19" s="57">
        <v>115</v>
      </c>
      <c r="C19" s="57">
        <f t="shared" ref="C19" si="5">SUM(C5,C7,C9,C11,C13,C15)</f>
        <v>0</v>
      </c>
      <c r="D19" s="57">
        <f t="shared" si="1"/>
        <v>115</v>
      </c>
      <c r="E19" s="56"/>
      <c r="F19" s="57"/>
      <c r="G19" s="57"/>
      <c r="H19" s="57"/>
    </row>
    <row r="20" spans="1:8" ht="22.1" customHeight="1" x14ac:dyDescent="0.25">
      <c r="A20" s="56" t="s">
        <v>172</v>
      </c>
      <c r="B20" s="57">
        <v>0</v>
      </c>
      <c r="C20" s="57"/>
      <c r="D20" s="57">
        <f t="shared" si="1"/>
        <v>0</v>
      </c>
      <c r="E20" s="56"/>
      <c r="F20" s="57"/>
      <c r="G20" s="57"/>
      <c r="H20" s="57"/>
    </row>
    <row r="21" spans="1:8" ht="22.1" customHeight="1" x14ac:dyDescent="0.25">
      <c r="A21" s="56" t="s">
        <v>181</v>
      </c>
      <c r="B21" s="57">
        <v>25485</v>
      </c>
      <c r="C21" s="57"/>
      <c r="D21" s="57">
        <f t="shared" si="1"/>
        <v>25485</v>
      </c>
      <c r="E21" s="56" t="s">
        <v>182</v>
      </c>
      <c r="F21" s="57">
        <v>31503</v>
      </c>
      <c r="G21" s="57"/>
      <c r="H21" s="57">
        <f t="shared" ref="H21:H22" si="6">SUM(F21:G21)</f>
        <v>31503</v>
      </c>
    </row>
    <row r="22" spans="1:8" ht="22.1" customHeight="1" x14ac:dyDescent="0.25">
      <c r="A22" s="56" t="s">
        <v>169</v>
      </c>
      <c r="B22" s="57">
        <v>24847</v>
      </c>
      <c r="C22" s="57"/>
      <c r="D22" s="57">
        <f t="shared" si="1"/>
        <v>24847</v>
      </c>
      <c r="E22" s="56" t="s">
        <v>183</v>
      </c>
      <c r="F22" s="57">
        <v>197</v>
      </c>
      <c r="G22" s="57"/>
      <c r="H22" s="57">
        <f t="shared" si="6"/>
        <v>197</v>
      </c>
    </row>
    <row r="23" spans="1:8" ht="22.1" customHeight="1" x14ac:dyDescent="0.25">
      <c r="A23" s="56" t="s">
        <v>171</v>
      </c>
      <c r="B23" s="57">
        <v>638</v>
      </c>
      <c r="C23" s="57"/>
      <c r="D23" s="57">
        <f t="shared" si="1"/>
        <v>638</v>
      </c>
      <c r="E23" s="56"/>
      <c r="F23" s="57"/>
      <c r="G23" s="57"/>
      <c r="H23" s="57"/>
    </row>
    <row r="24" spans="1:8" ht="22.1" customHeight="1" x14ac:dyDescent="0.25">
      <c r="A24" s="56" t="s">
        <v>172</v>
      </c>
      <c r="B24" s="57">
        <v>0</v>
      </c>
      <c r="C24" s="57"/>
      <c r="D24" s="57">
        <f t="shared" si="1"/>
        <v>0</v>
      </c>
      <c r="E24" s="56"/>
      <c r="F24" s="57"/>
      <c r="G24" s="57"/>
      <c r="H24" s="57"/>
    </row>
    <row r="25" spans="1:8" ht="22.1" customHeight="1" x14ac:dyDescent="0.25">
      <c r="A25" s="56" t="s">
        <v>184</v>
      </c>
      <c r="B25" s="57">
        <v>16985</v>
      </c>
      <c r="C25" s="57"/>
      <c r="D25" s="57">
        <f t="shared" si="1"/>
        <v>16985</v>
      </c>
      <c r="E25" s="56" t="s">
        <v>185</v>
      </c>
      <c r="F25" s="57">
        <v>23926</v>
      </c>
      <c r="G25" s="57"/>
      <c r="H25" s="57">
        <f t="shared" ref="H25:H27" si="7">SUM(F25:G25)</f>
        <v>23926</v>
      </c>
    </row>
    <row r="26" spans="1:8" ht="22.1" customHeight="1" x14ac:dyDescent="0.25">
      <c r="A26" s="56" t="s">
        <v>169</v>
      </c>
      <c r="B26" s="57">
        <v>16795</v>
      </c>
      <c r="C26" s="57"/>
      <c r="D26" s="57">
        <f t="shared" si="1"/>
        <v>16795</v>
      </c>
      <c r="E26" s="56" t="s">
        <v>186</v>
      </c>
      <c r="F26" s="57">
        <v>2575</v>
      </c>
      <c r="G26" s="57"/>
      <c r="H26" s="57">
        <f t="shared" si="7"/>
        <v>2575</v>
      </c>
    </row>
    <row r="27" spans="1:8" ht="22.1" customHeight="1" x14ac:dyDescent="0.25">
      <c r="A27" s="56" t="s">
        <v>171</v>
      </c>
      <c r="B27" s="57">
        <v>190</v>
      </c>
      <c r="C27" s="57"/>
      <c r="D27" s="57">
        <f t="shared" si="1"/>
        <v>190</v>
      </c>
      <c r="E27" s="56" t="s">
        <v>187</v>
      </c>
      <c r="F27" s="57">
        <v>21351</v>
      </c>
      <c r="G27" s="57"/>
      <c r="H27" s="57">
        <f t="shared" si="7"/>
        <v>21351</v>
      </c>
    </row>
    <row r="28" spans="1:8" ht="22.1" customHeight="1" x14ac:dyDescent="0.25">
      <c r="A28" s="56" t="s">
        <v>172</v>
      </c>
      <c r="B28" s="57">
        <v>0</v>
      </c>
      <c r="C28" s="57"/>
      <c r="D28" s="57">
        <f t="shared" si="1"/>
        <v>0</v>
      </c>
      <c r="E28" s="58"/>
      <c r="F28" s="58"/>
      <c r="G28" s="58"/>
      <c r="H28" s="58"/>
    </row>
    <row r="29" spans="1:8" ht="22.1" customHeight="1" x14ac:dyDescent="0.25">
      <c r="A29" s="56"/>
      <c r="B29" s="57"/>
      <c r="C29" s="57"/>
      <c r="D29" s="57">
        <f t="shared" si="1"/>
        <v>0</v>
      </c>
      <c r="E29" s="58"/>
      <c r="F29" s="58"/>
      <c r="G29" s="58"/>
      <c r="H29" s="58"/>
    </row>
    <row r="30" spans="1:8" ht="22.1" customHeight="1" x14ac:dyDescent="0.25">
      <c r="A30" s="55" t="s">
        <v>188</v>
      </c>
      <c r="B30" s="57">
        <f>SUM(B5,B9,B13,B17,B21,B25)</f>
        <v>2667905</v>
      </c>
      <c r="C30" s="57">
        <f t="shared" ref="C30:D30" si="8">SUM(C5,C9,C13,C17,C21,C25)</f>
        <v>0</v>
      </c>
      <c r="D30" s="57">
        <f t="shared" si="8"/>
        <v>2667905</v>
      </c>
      <c r="E30" s="55" t="s">
        <v>189</v>
      </c>
      <c r="F30" s="57">
        <f>SUM(F5,F9,F13,F17,F21,F25)</f>
        <v>1834091</v>
      </c>
      <c r="G30" s="57">
        <f t="shared" ref="G30:H30" si="9">SUM(G5,G9,G13,G17,G21,G25)</f>
        <v>0</v>
      </c>
      <c r="H30" s="57">
        <f t="shared" si="9"/>
        <v>1834091</v>
      </c>
    </row>
    <row r="31" spans="1:8" ht="25.85" customHeight="1" x14ac:dyDescent="0.25">
      <c r="A31" s="56"/>
      <c r="B31" s="57"/>
      <c r="C31" s="57"/>
      <c r="D31" s="57">
        <f t="shared" si="1"/>
        <v>0</v>
      </c>
      <c r="E31" s="56" t="s">
        <v>190</v>
      </c>
      <c r="F31" s="57">
        <v>353189</v>
      </c>
      <c r="G31" s="57"/>
      <c r="H31" s="57">
        <f t="shared" ref="H31:H38" si="10">SUM(F31:G31)</f>
        <v>353189</v>
      </c>
    </row>
    <row r="32" spans="1:8" ht="25.85" customHeight="1" x14ac:dyDescent="0.25">
      <c r="A32" s="56" t="s">
        <v>191</v>
      </c>
      <c r="B32" s="57">
        <f>SUM(B33:B38)</f>
        <v>7889872</v>
      </c>
      <c r="C32" s="57">
        <f t="shared" ref="C32:D32" si="11">SUM(C33:C38)</f>
        <v>0</v>
      </c>
      <c r="D32" s="57">
        <f t="shared" si="11"/>
        <v>7889872</v>
      </c>
      <c r="E32" s="56" t="s">
        <v>192</v>
      </c>
      <c r="F32" s="57">
        <f t="shared" ref="F32:G32" si="12">SUM(F33:F38)</f>
        <v>8370497</v>
      </c>
      <c r="G32" s="57">
        <f t="shared" si="12"/>
        <v>0</v>
      </c>
      <c r="H32" s="57">
        <f>SUM(H33:H38)</f>
        <v>8370497</v>
      </c>
    </row>
    <row r="33" spans="1:8" ht="25.85" customHeight="1" x14ac:dyDescent="0.25">
      <c r="A33" s="56" t="s">
        <v>193</v>
      </c>
      <c r="B33" s="57">
        <v>7189850</v>
      </c>
      <c r="C33" s="57"/>
      <c r="D33" s="57">
        <f t="shared" si="1"/>
        <v>7189850</v>
      </c>
      <c r="E33" s="56" t="s">
        <v>193</v>
      </c>
      <c r="F33" s="57">
        <v>7646165</v>
      </c>
      <c r="G33" s="58"/>
      <c r="H33" s="57">
        <f t="shared" si="10"/>
        <v>7646165</v>
      </c>
    </row>
    <row r="34" spans="1:8" ht="25.85" customHeight="1" x14ac:dyDescent="0.25">
      <c r="A34" s="56" t="s">
        <v>194</v>
      </c>
      <c r="B34" s="57">
        <v>59018</v>
      </c>
      <c r="C34" s="57"/>
      <c r="D34" s="57">
        <f t="shared" si="1"/>
        <v>59018</v>
      </c>
      <c r="E34" s="56" t="s">
        <v>194</v>
      </c>
      <c r="F34" s="57">
        <v>60122</v>
      </c>
      <c r="G34" s="58"/>
      <c r="H34" s="57">
        <f t="shared" si="10"/>
        <v>60122</v>
      </c>
    </row>
    <row r="35" spans="1:8" ht="25.85" customHeight="1" x14ac:dyDescent="0.25">
      <c r="A35" s="56" t="s">
        <v>195</v>
      </c>
      <c r="B35" s="57">
        <v>397407</v>
      </c>
      <c r="C35" s="57"/>
      <c r="D35" s="57">
        <f t="shared" si="1"/>
        <v>397407</v>
      </c>
      <c r="E35" s="56" t="s">
        <v>195</v>
      </c>
      <c r="F35" s="57">
        <v>403144</v>
      </c>
      <c r="G35" s="58"/>
      <c r="H35" s="57">
        <f t="shared" si="10"/>
        <v>403144</v>
      </c>
    </row>
    <row r="36" spans="1:8" ht="25.85" customHeight="1" x14ac:dyDescent="0.25">
      <c r="A36" s="56" t="s">
        <v>196</v>
      </c>
      <c r="B36" s="57">
        <v>19912</v>
      </c>
      <c r="C36" s="57"/>
      <c r="D36" s="57">
        <f t="shared" si="1"/>
        <v>19912</v>
      </c>
      <c r="E36" s="56" t="s">
        <v>196</v>
      </c>
      <c r="F36" s="57">
        <v>20881</v>
      </c>
      <c r="G36" s="58"/>
      <c r="H36" s="57">
        <f t="shared" si="10"/>
        <v>20881</v>
      </c>
    </row>
    <row r="37" spans="1:8" ht="25.85" customHeight="1" x14ac:dyDescent="0.25">
      <c r="A37" s="56" t="s">
        <v>197</v>
      </c>
      <c r="B37" s="57">
        <v>178647</v>
      </c>
      <c r="C37" s="57"/>
      <c r="D37" s="57">
        <f t="shared" si="1"/>
        <v>178647</v>
      </c>
      <c r="E37" s="56" t="s">
        <v>197</v>
      </c>
      <c r="F37" s="57">
        <v>202087</v>
      </c>
      <c r="G37" s="58"/>
      <c r="H37" s="57">
        <f t="shared" si="10"/>
        <v>202087</v>
      </c>
    </row>
    <row r="38" spans="1:8" ht="25.85" customHeight="1" x14ac:dyDescent="0.25">
      <c r="A38" s="56" t="s">
        <v>198</v>
      </c>
      <c r="B38" s="57">
        <v>45038</v>
      </c>
      <c r="C38" s="57"/>
      <c r="D38" s="57">
        <f t="shared" si="1"/>
        <v>45038</v>
      </c>
      <c r="E38" s="56" t="s">
        <v>198</v>
      </c>
      <c r="F38" s="57">
        <v>38098</v>
      </c>
      <c r="G38" s="58"/>
      <c r="H38" s="57">
        <f t="shared" si="10"/>
        <v>38098</v>
      </c>
    </row>
    <row r="39" spans="1:8" ht="25.85" customHeight="1" x14ac:dyDescent="0.25">
      <c r="A39" s="56"/>
      <c r="B39" s="57"/>
      <c r="C39" s="57"/>
      <c r="D39" s="57"/>
      <c r="E39" s="56"/>
      <c r="F39" s="57"/>
      <c r="G39" s="58"/>
      <c r="H39" s="57"/>
    </row>
    <row r="40" spans="1:8" ht="25.85" customHeight="1" x14ac:dyDescent="0.25">
      <c r="A40" s="56"/>
      <c r="B40" s="57"/>
      <c r="C40" s="57"/>
      <c r="D40" s="57"/>
      <c r="E40" s="58"/>
      <c r="F40" s="58"/>
      <c r="G40" s="58"/>
      <c r="H40" s="58"/>
    </row>
    <row r="41" spans="1:8" ht="25.85" customHeight="1" x14ac:dyDescent="0.25">
      <c r="A41" s="61" t="s">
        <v>199</v>
      </c>
      <c r="B41" s="62">
        <f>SUM(B30,B32)</f>
        <v>10557777</v>
      </c>
      <c r="C41" s="62">
        <f t="shared" ref="C41:D41" si="13">SUM(C30,C32)</f>
        <v>0</v>
      </c>
      <c r="D41" s="62">
        <f t="shared" si="13"/>
        <v>10557777</v>
      </c>
      <c r="E41" s="63" t="s">
        <v>34</v>
      </c>
      <c r="F41" s="62">
        <f>SUM(F30:F32)</f>
        <v>10557777</v>
      </c>
      <c r="G41" s="62">
        <f>SUM(G30:G32)</f>
        <v>0</v>
      </c>
      <c r="H41" s="62">
        <f>SUM(H30:H32)</f>
        <v>10557777</v>
      </c>
    </row>
    <row r="42" spans="1:8" ht="25.85" customHeight="1" x14ac:dyDescent="0.25">
      <c r="A42" s="59"/>
      <c r="B42" s="59"/>
      <c r="C42" s="59"/>
      <c r="D42" s="59"/>
      <c r="E42" s="59"/>
      <c r="F42" s="59"/>
      <c r="G42" s="59"/>
      <c r="H42" s="59"/>
    </row>
    <row r="43" spans="1:8" x14ac:dyDescent="0.25">
      <c r="A43" s="59"/>
      <c r="B43" s="59"/>
      <c r="C43" s="59"/>
      <c r="D43" s="59"/>
      <c r="E43" s="59"/>
      <c r="F43" s="60"/>
      <c r="G43" s="59"/>
      <c r="H43" s="59"/>
    </row>
    <row r="44" spans="1:8" x14ac:dyDescent="0.25">
      <c r="A44" s="59"/>
      <c r="B44" s="59"/>
      <c r="C44" s="59"/>
      <c r="D44" s="59"/>
      <c r="E44" s="59"/>
      <c r="F44" s="59"/>
      <c r="G44" s="59"/>
      <c r="H44" s="59"/>
    </row>
    <row r="45" spans="1:8" x14ac:dyDescent="0.25">
      <c r="A45" s="59"/>
      <c r="B45" s="59"/>
      <c r="C45" s="59"/>
      <c r="D45" s="59"/>
      <c r="E45" s="59"/>
      <c r="F45" s="59"/>
      <c r="G45" s="59"/>
      <c r="H45" s="59"/>
    </row>
    <row r="46" spans="1:8" x14ac:dyDescent="0.25">
      <c r="A46" s="59"/>
      <c r="B46" s="59"/>
      <c r="C46" s="59"/>
      <c r="D46" s="59"/>
      <c r="E46" s="59"/>
      <c r="F46" s="59"/>
      <c r="G46" s="59"/>
      <c r="H46" s="59"/>
    </row>
    <row r="47" spans="1:8" x14ac:dyDescent="0.25">
      <c r="A47" s="59"/>
      <c r="B47" s="59"/>
      <c r="C47" s="59"/>
      <c r="D47" s="59"/>
      <c r="E47" s="59"/>
      <c r="F47" s="59"/>
      <c r="G47" s="59"/>
      <c r="H47" s="59"/>
    </row>
    <row r="48" spans="1:8" x14ac:dyDescent="0.25">
      <c r="A48" s="59"/>
      <c r="B48" s="59"/>
      <c r="C48" s="59"/>
      <c r="D48" s="59"/>
      <c r="E48" s="59"/>
      <c r="F48" s="59"/>
      <c r="G48" s="59"/>
      <c r="H48" s="59"/>
    </row>
    <row r="49" spans="1:8" x14ac:dyDescent="0.25">
      <c r="A49" s="59"/>
      <c r="B49" s="59"/>
      <c r="C49" s="59"/>
      <c r="D49" s="59"/>
      <c r="E49" s="59"/>
      <c r="F49" s="59"/>
      <c r="G49" s="59"/>
      <c r="H49" s="59"/>
    </row>
    <row r="50" spans="1:8" x14ac:dyDescent="0.25">
      <c r="A50" s="59"/>
      <c r="B50" s="59"/>
      <c r="C50" s="59"/>
      <c r="D50" s="59"/>
      <c r="E50" s="59"/>
      <c r="F50" s="59"/>
      <c r="G50" s="59"/>
      <c r="H50" s="59"/>
    </row>
    <row r="51" spans="1:8" x14ac:dyDescent="0.25">
      <c r="A51" s="59"/>
      <c r="B51" s="59"/>
      <c r="C51" s="59"/>
      <c r="D51" s="59"/>
      <c r="E51" s="59"/>
      <c r="F51" s="59"/>
      <c r="G51" s="59"/>
      <c r="H51" s="59"/>
    </row>
    <row r="52" spans="1:8" x14ac:dyDescent="0.25">
      <c r="A52" s="59"/>
      <c r="B52" s="59"/>
      <c r="C52" s="59"/>
      <c r="D52" s="59"/>
      <c r="E52" s="59"/>
      <c r="F52" s="59"/>
      <c r="G52" s="59"/>
      <c r="H52" s="59"/>
    </row>
    <row r="53" spans="1:8" x14ac:dyDescent="0.25">
      <c r="A53" s="59"/>
      <c r="B53" s="59"/>
      <c r="C53" s="59"/>
      <c r="D53" s="59"/>
      <c r="E53" s="59"/>
      <c r="F53" s="59"/>
      <c r="G53" s="59"/>
      <c r="H53" s="59"/>
    </row>
    <row r="54" spans="1:8" x14ac:dyDescent="0.25">
      <c r="A54" s="59"/>
      <c r="B54" s="59"/>
      <c r="C54" s="59"/>
      <c r="D54" s="59"/>
      <c r="E54" s="59"/>
      <c r="F54" s="59"/>
      <c r="G54" s="59"/>
      <c r="H54" s="59"/>
    </row>
    <row r="55" spans="1:8" x14ac:dyDescent="0.25">
      <c r="A55" s="59"/>
      <c r="B55" s="59"/>
      <c r="C55" s="59"/>
      <c r="D55" s="59"/>
      <c r="E55" s="59"/>
      <c r="F55" s="59"/>
      <c r="G55" s="59"/>
      <c r="H55" s="59"/>
    </row>
    <row r="56" spans="1:8" x14ac:dyDescent="0.25">
      <c r="A56" s="59"/>
      <c r="B56" s="59"/>
      <c r="C56" s="59"/>
      <c r="D56" s="59"/>
      <c r="E56" s="59"/>
      <c r="F56" s="59"/>
      <c r="G56" s="59"/>
      <c r="H56" s="59"/>
    </row>
    <row r="57" spans="1:8" x14ac:dyDescent="0.25">
      <c r="A57" s="59"/>
      <c r="B57" s="59"/>
      <c r="C57" s="59"/>
      <c r="D57" s="59"/>
      <c r="E57" s="59"/>
      <c r="F57" s="59"/>
      <c r="G57" s="59"/>
      <c r="H57" s="59"/>
    </row>
    <row r="58" spans="1:8" x14ac:dyDescent="0.25">
      <c r="A58" s="59"/>
      <c r="B58" s="59"/>
      <c r="C58" s="59"/>
      <c r="D58" s="59"/>
      <c r="E58" s="59"/>
      <c r="F58" s="59"/>
      <c r="G58" s="59"/>
      <c r="H58" s="59"/>
    </row>
    <row r="59" spans="1:8" x14ac:dyDescent="0.25">
      <c r="A59" s="59"/>
      <c r="B59" s="59"/>
      <c r="C59" s="59"/>
      <c r="D59" s="59"/>
      <c r="E59" s="59"/>
      <c r="F59" s="59"/>
      <c r="G59" s="59"/>
      <c r="H59" s="59"/>
    </row>
    <row r="60" spans="1:8" x14ac:dyDescent="0.25">
      <c r="A60" s="59"/>
      <c r="B60" s="59"/>
      <c r="C60" s="59"/>
      <c r="D60" s="59"/>
      <c r="E60" s="59"/>
      <c r="F60" s="59"/>
      <c r="G60" s="59"/>
      <c r="H60" s="59"/>
    </row>
    <row r="61" spans="1:8" x14ac:dyDescent="0.25">
      <c r="A61" s="59"/>
      <c r="B61" s="59"/>
      <c r="C61" s="59"/>
      <c r="D61" s="59"/>
      <c r="E61" s="59"/>
      <c r="F61" s="59"/>
      <c r="G61" s="59"/>
      <c r="H61" s="59"/>
    </row>
    <row r="62" spans="1:8" x14ac:dyDescent="0.25">
      <c r="A62" s="59"/>
      <c r="B62" s="59"/>
      <c r="C62" s="59"/>
      <c r="D62" s="59"/>
      <c r="E62" s="59"/>
      <c r="F62" s="59"/>
      <c r="G62" s="59"/>
      <c r="H62" s="59"/>
    </row>
    <row r="63" spans="1:8" x14ac:dyDescent="0.25">
      <c r="A63" s="59"/>
      <c r="B63" s="59"/>
      <c r="C63" s="59"/>
      <c r="D63" s="59"/>
      <c r="E63" s="59"/>
      <c r="F63" s="59"/>
      <c r="G63" s="59"/>
      <c r="H63" s="59"/>
    </row>
    <row r="64" spans="1:8" x14ac:dyDescent="0.25">
      <c r="A64" s="59"/>
      <c r="B64" s="59"/>
      <c r="C64" s="59"/>
      <c r="D64" s="59"/>
      <c r="E64" s="59"/>
      <c r="F64" s="59"/>
      <c r="G64" s="59"/>
      <c r="H64" s="59"/>
    </row>
    <row r="65" spans="1:8" x14ac:dyDescent="0.25">
      <c r="A65" s="59"/>
      <c r="B65" s="59"/>
      <c r="C65" s="59"/>
      <c r="D65" s="59"/>
      <c r="E65" s="59"/>
      <c r="F65" s="59"/>
      <c r="G65" s="59"/>
      <c r="H65" s="59"/>
    </row>
    <row r="66" spans="1:8" x14ac:dyDescent="0.25">
      <c r="A66" s="59"/>
      <c r="B66" s="59"/>
      <c r="C66" s="59"/>
      <c r="D66" s="59"/>
      <c r="E66" s="59"/>
      <c r="F66" s="59"/>
      <c r="G66" s="59"/>
      <c r="H66" s="59"/>
    </row>
    <row r="67" spans="1:8" x14ac:dyDescent="0.25">
      <c r="A67" s="59"/>
      <c r="B67" s="59"/>
      <c r="C67" s="59"/>
      <c r="D67" s="59"/>
      <c r="E67" s="59"/>
      <c r="F67" s="59"/>
      <c r="G67" s="59"/>
      <c r="H67" s="59"/>
    </row>
    <row r="68" spans="1:8" x14ac:dyDescent="0.25">
      <c r="A68" s="59"/>
      <c r="B68" s="59"/>
      <c r="C68" s="59"/>
      <c r="D68" s="59"/>
      <c r="E68" s="59"/>
      <c r="F68" s="59"/>
      <c r="G68" s="59"/>
      <c r="H68" s="59"/>
    </row>
    <row r="69" spans="1:8" x14ac:dyDescent="0.25">
      <c r="A69" s="59"/>
      <c r="B69" s="59"/>
      <c r="C69" s="59"/>
      <c r="D69" s="59"/>
      <c r="E69" s="59"/>
      <c r="F69" s="59"/>
      <c r="G69" s="59"/>
      <c r="H69" s="59"/>
    </row>
    <row r="70" spans="1:8" x14ac:dyDescent="0.25">
      <c r="A70" s="59"/>
      <c r="B70" s="59"/>
      <c r="C70" s="59"/>
      <c r="D70" s="59"/>
      <c r="E70" s="59"/>
      <c r="F70" s="59"/>
      <c r="G70" s="59"/>
      <c r="H70" s="59"/>
    </row>
    <row r="71" spans="1:8" x14ac:dyDescent="0.25">
      <c r="A71" s="59"/>
      <c r="B71" s="59"/>
      <c r="C71" s="59"/>
      <c r="D71" s="59"/>
      <c r="E71" s="59"/>
      <c r="F71" s="59"/>
      <c r="G71" s="59"/>
      <c r="H71" s="59"/>
    </row>
    <row r="72" spans="1:8" x14ac:dyDescent="0.25">
      <c r="A72" s="59"/>
      <c r="B72" s="59"/>
      <c r="C72" s="59"/>
      <c r="D72" s="59"/>
      <c r="E72" s="59"/>
      <c r="F72" s="59"/>
      <c r="G72" s="59"/>
      <c r="H72" s="59"/>
    </row>
    <row r="73" spans="1:8" x14ac:dyDescent="0.25">
      <c r="A73" s="59"/>
      <c r="B73" s="59"/>
      <c r="C73" s="59"/>
      <c r="D73" s="59"/>
      <c r="E73" s="59"/>
      <c r="F73" s="59"/>
      <c r="G73" s="59"/>
      <c r="H73" s="59"/>
    </row>
    <row r="74" spans="1:8" x14ac:dyDescent="0.25">
      <c r="A74" s="59"/>
      <c r="B74" s="59"/>
      <c r="C74" s="59"/>
      <c r="D74" s="59"/>
      <c r="E74" s="59"/>
      <c r="F74" s="59"/>
      <c r="G74" s="59"/>
      <c r="H74" s="59"/>
    </row>
    <row r="75" spans="1:8" x14ac:dyDescent="0.25">
      <c r="A75" s="59"/>
      <c r="B75" s="59"/>
      <c r="C75" s="59"/>
      <c r="D75" s="59"/>
      <c r="E75" s="59"/>
      <c r="F75" s="59"/>
      <c r="G75" s="59"/>
      <c r="H75" s="59"/>
    </row>
    <row r="76" spans="1:8" x14ac:dyDescent="0.25">
      <c r="A76" s="59"/>
      <c r="B76" s="59"/>
      <c r="C76" s="59"/>
      <c r="D76" s="59"/>
      <c r="E76" s="59"/>
      <c r="F76" s="59"/>
      <c r="G76" s="59"/>
      <c r="H76" s="59"/>
    </row>
    <row r="77" spans="1:8" x14ac:dyDescent="0.25">
      <c r="A77" s="59"/>
      <c r="B77" s="59"/>
      <c r="C77" s="59"/>
      <c r="D77" s="59"/>
      <c r="E77" s="59"/>
      <c r="F77" s="59"/>
      <c r="G77" s="59"/>
      <c r="H77" s="59"/>
    </row>
    <row r="78" spans="1:8" x14ac:dyDescent="0.25">
      <c r="A78" s="59"/>
      <c r="B78" s="59"/>
      <c r="C78" s="59"/>
      <c r="D78" s="59"/>
      <c r="E78" s="59"/>
      <c r="F78" s="59"/>
      <c r="G78" s="59"/>
      <c r="H78" s="59"/>
    </row>
    <row r="79" spans="1:8" x14ac:dyDescent="0.25">
      <c r="A79" s="59"/>
      <c r="B79" s="59"/>
      <c r="C79" s="59"/>
      <c r="D79" s="59"/>
      <c r="E79" s="59"/>
      <c r="F79" s="59"/>
      <c r="G79" s="59"/>
      <c r="H79" s="59"/>
    </row>
    <row r="80" spans="1:8" x14ac:dyDescent="0.25">
      <c r="A80" s="59"/>
      <c r="B80" s="59"/>
      <c r="C80" s="59"/>
      <c r="D80" s="59"/>
      <c r="E80" s="59"/>
      <c r="F80" s="59"/>
      <c r="G80" s="59"/>
      <c r="H80" s="59"/>
    </row>
    <row r="81" spans="1:1" x14ac:dyDescent="0.25">
      <c r="A81" s="59"/>
    </row>
    <row r="82" spans="1:1" x14ac:dyDescent="0.25">
      <c r="A82" s="59"/>
    </row>
    <row r="83" spans="1:1" x14ac:dyDescent="0.25">
      <c r="A83" s="59"/>
    </row>
    <row r="84" spans="1:1" x14ac:dyDescent="0.25">
      <c r="A84" s="59"/>
    </row>
    <row r="85" spans="1:1" x14ac:dyDescent="0.25">
      <c r="A85" s="59"/>
    </row>
    <row r="86" spans="1:1" x14ac:dyDescent="0.25">
      <c r="A86" s="59"/>
    </row>
    <row r="87" spans="1:1" x14ac:dyDescent="0.25">
      <c r="A87" s="59"/>
    </row>
    <row r="88" spans="1:1" x14ac:dyDescent="0.25">
      <c r="A88" s="59"/>
    </row>
    <row r="89" spans="1:1" x14ac:dyDescent="0.25">
      <c r="A89" s="59"/>
    </row>
    <row r="90" spans="1:1" x14ac:dyDescent="0.25">
      <c r="A90" s="59"/>
    </row>
  </sheetData>
  <mergeCells count="2">
    <mergeCell ref="A2:H2"/>
    <mergeCell ref="A3:F3"/>
  </mergeCells>
  <phoneticPr fontId="17" type="noConversion"/>
  <printOptions horizontalCentered="1"/>
  <pageMargins left="0.39370078740157483" right="0.27559055118110237" top="0.43307086614173229" bottom="0.39370078740157483" header="0.19685039370078741" footer="0.19685039370078741"/>
  <pageSetup paperSize="9" scale="85" firstPageNumber="18" fitToHeight="10" orientation="landscape" useFirstPageNumber="1" r:id="rId1"/>
  <headerFooter alignWithMargins="0">
    <oddFooter>&amp;C&amp;11-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6</vt:i4>
      </vt:variant>
    </vt:vector>
  </HeadingPairs>
  <TitlesOfParts>
    <vt:vector size="10" baseType="lpstr">
      <vt:lpstr>表1-一般公共预算</vt:lpstr>
      <vt:lpstr>表2-政府性基金</vt:lpstr>
      <vt:lpstr>表3-国有资本经营预算</vt:lpstr>
      <vt:lpstr>表4-社会保险基金预算</vt:lpstr>
      <vt:lpstr>'表1-一般公共预算'!Print_Area</vt:lpstr>
      <vt:lpstr>'表2-政府性基金'!Print_Area</vt:lpstr>
      <vt:lpstr>'表3-国有资本经营预算'!Print_Area</vt:lpstr>
      <vt:lpstr>'表4-社会保险基金预算'!Print_Area</vt:lpstr>
      <vt:lpstr>'表1-一般公共预算'!Print_Titles</vt:lpstr>
      <vt:lpstr>'表4-社会保险基金预算'!Print_Titles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CurUserName</dc:creator>
  <cp:lastModifiedBy>段学军</cp:lastModifiedBy>
  <cp:lastPrinted>2018-12-11T11:03:26Z</cp:lastPrinted>
  <dcterms:created xsi:type="dcterms:W3CDTF">2009-09-03T03:53:30Z</dcterms:created>
  <dcterms:modified xsi:type="dcterms:W3CDTF">2018-12-20T03:39:45Z</dcterms:modified>
</cp:coreProperties>
</file>