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785" firstSheet="1" activeTab="1"/>
  </bookViews>
  <sheets>
    <sheet name="分地州测算表" sheetId="7" r:id="rId1"/>
    <sheet name="资金分配表" sheetId="6" r:id="rId2"/>
  </sheets>
  <definedNames>
    <definedName name="_xlnm._FilterDatabase" localSheetId="1" hidden="1">资金分配表!$A$1:$K$96</definedName>
  </definedNames>
  <calcPr calcId="144525"/>
</workbook>
</file>

<file path=xl/calcChain.xml><?xml version="1.0" encoding="utf-8"?>
<calcChain xmlns="http://schemas.openxmlformats.org/spreadsheetml/2006/main">
  <c r="C96" i="6" l="1"/>
  <c r="C95" i="6"/>
  <c r="C94" i="6"/>
  <c r="K93" i="6"/>
  <c r="J93" i="6"/>
  <c r="I93" i="6"/>
  <c r="H93" i="6"/>
  <c r="G93" i="6"/>
  <c r="F93" i="6"/>
  <c r="D93" i="6"/>
  <c r="C92" i="6"/>
  <c r="C91" i="6"/>
  <c r="C90" i="6"/>
  <c r="C89" i="6"/>
  <c r="C88" i="6" s="1"/>
  <c r="K88" i="6"/>
  <c r="J88" i="6"/>
  <c r="I88" i="6"/>
  <c r="H88" i="6"/>
  <c r="G88" i="6"/>
  <c r="F88" i="6"/>
  <c r="D88" i="6"/>
  <c r="C87" i="6"/>
  <c r="C86" i="6"/>
  <c r="C85" i="6"/>
  <c r="C84" i="6"/>
  <c r="C83" i="6"/>
  <c r="C82" i="6"/>
  <c r="C81" i="6"/>
  <c r="C80" i="6"/>
  <c r="C79" i="6"/>
  <c r="K78" i="6"/>
  <c r="J78" i="6"/>
  <c r="I78" i="6"/>
  <c r="H78" i="6"/>
  <c r="G78" i="6"/>
  <c r="F78" i="6"/>
  <c r="D78" i="6"/>
  <c r="C77" i="6"/>
  <c r="C76" i="6"/>
  <c r="C75" i="6"/>
  <c r="K74" i="6"/>
  <c r="J74" i="6"/>
  <c r="I74" i="6"/>
  <c r="H74" i="6"/>
  <c r="G74" i="6"/>
  <c r="F74" i="6"/>
  <c r="D74" i="6"/>
  <c r="C73" i="6"/>
  <c r="C72" i="6"/>
  <c r="C71" i="6"/>
  <c r="K70" i="6"/>
  <c r="J70" i="6"/>
  <c r="I70" i="6"/>
  <c r="H70" i="6"/>
  <c r="G70" i="6"/>
  <c r="F70" i="6"/>
  <c r="D70" i="6"/>
  <c r="C69" i="6"/>
  <c r="C68" i="6"/>
  <c r="C67" i="6"/>
  <c r="C66" i="6"/>
  <c r="C65" i="6"/>
  <c r="K64" i="6"/>
  <c r="J64" i="6"/>
  <c r="I64" i="6"/>
  <c r="H64" i="6"/>
  <c r="G64" i="6"/>
  <c r="F64" i="6"/>
  <c r="D64" i="6"/>
  <c r="C63" i="6"/>
  <c r="C62" i="6"/>
  <c r="C61" i="6"/>
  <c r="C60" i="6"/>
  <c r="C59" i="6"/>
  <c r="C58" i="6"/>
  <c r="C57" i="6"/>
  <c r="K56" i="6"/>
  <c r="J56" i="6"/>
  <c r="I56" i="6"/>
  <c r="H56" i="6"/>
  <c r="G56" i="6"/>
  <c r="F56" i="6"/>
  <c r="D56" i="6"/>
  <c r="C55" i="6"/>
  <c r="C54" i="6"/>
  <c r="C53" i="6"/>
  <c r="C52" i="6"/>
  <c r="C51" i="6"/>
  <c r="C50" i="6"/>
  <c r="C49" i="6"/>
  <c r="C48" i="6"/>
  <c r="C47" i="6"/>
  <c r="C46" i="6"/>
  <c r="K45" i="6"/>
  <c r="J45" i="6"/>
  <c r="I45" i="6"/>
  <c r="H45" i="6"/>
  <c r="G45" i="6"/>
  <c r="F45" i="6"/>
  <c r="D45" i="6"/>
  <c r="C44" i="6"/>
  <c r="C43" i="6"/>
  <c r="C42" i="6"/>
  <c r="C41" i="6"/>
  <c r="C40" i="6"/>
  <c r="C39" i="6"/>
  <c r="C38" i="6"/>
  <c r="C37" i="6"/>
  <c r="C36" i="6"/>
  <c r="K35" i="6"/>
  <c r="J35" i="6"/>
  <c r="I35" i="6"/>
  <c r="H35" i="6"/>
  <c r="G35" i="6"/>
  <c r="F35" i="6"/>
  <c r="D35" i="6"/>
  <c r="C34" i="6"/>
  <c r="C33" i="6"/>
  <c r="C32" i="6"/>
  <c r="C31" i="6"/>
  <c r="K30" i="6"/>
  <c r="J30" i="6"/>
  <c r="I30" i="6"/>
  <c r="H30" i="6"/>
  <c r="G30" i="6"/>
  <c r="F30" i="6"/>
  <c r="D30" i="6"/>
  <c r="D6" i="6" s="1"/>
  <c r="M6" i="6" s="1"/>
  <c r="C29" i="6"/>
  <c r="C28" i="6"/>
  <c r="C27" i="6"/>
  <c r="C26" i="6"/>
  <c r="C25" i="6"/>
  <c r="C24" i="6"/>
  <c r="C23" i="6"/>
  <c r="C22" i="6"/>
  <c r="C21" i="6"/>
  <c r="C20" i="6"/>
  <c r="C19" i="6"/>
  <c r="C18" i="6"/>
  <c r="K17" i="6"/>
  <c r="J17" i="6"/>
  <c r="I17" i="6"/>
  <c r="H17" i="6"/>
  <c r="G17" i="6"/>
  <c r="F17" i="6"/>
  <c r="D17" i="6"/>
  <c r="C16" i="6"/>
  <c r="C15" i="6"/>
  <c r="C14" i="6"/>
  <c r="C13" i="6"/>
  <c r="C12" i="6"/>
  <c r="C11" i="6"/>
  <c r="C10" i="6"/>
  <c r="C9" i="6"/>
  <c r="K8" i="6"/>
  <c r="J8" i="6"/>
  <c r="I8" i="6"/>
  <c r="H8" i="6"/>
  <c r="G8" i="6"/>
  <c r="F8" i="6"/>
  <c r="D8" i="6"/>
  <c r="C7" i="6"/>
  <c r="E6" i="6"/>
  <c r="K6" i="7"/>
  <c r="J6" i="7"/>
  <c r="I6" i="7"/>
  <c r="H6" i="7"/>
  <c r="G6" i="7"/>
  <c r="F6" i="7"/>
  <c r="D6" i="7"/>
  <c r="C6" i="7"/>
  <c r="I6" i="6" l="1"/>
  <c r="Q6" i="6" s="1"/>
  <c r="C93" i="6"/>
  <c r="C30" i="6"/>
  <c r="C74" i="6"/>
  <c r="H6" i="6"/>
  <c r="C45" i="6"/>
  <c r="J6" i="6"/>
  <c r="R6" i="6" s="1"/>
  <c r="C17" i="6"/>
  <c r="C64" i="6"/>
  <c r="K6" i="6"/>
  <c r="S6" i="6" s="1"/>
  <c r="C78" i="6"/>
  <c r="C35" i="6"/>
  <c r="C8" i="6"/>
  <c r="C56" i="6"/>
  <c r="C70" i="6"/>
  <c r="F6" i="6"/>
  <c r="N6" i="6" s="1"/>
  <c r="G6" i="6"/>
  <c r="O6" i="6" s="1"/>
  <c r="C6" i="6" l="1"/>
  <c r="L6" i="6" s="1"/>
</calcChain>
</file>

<file path=xl/sharedStrings.xml><?xml version="1.0" encoding="utf-8"?>
<sst xmlns="http://schemas.openxmlformats.org/spreadsheetml/2006/main" count="159" uniqueCount="128">
  <si>
    <t>附件1</t>
  </si>
  <si>
    <t>2021年中央提前下达财政专项扶贫资金测算汇总表（分地州）</t>
  </si>
  <si>
    <t>资金单位：万元</t>
  </si>
  <si>
    <t>序号</t>
  </si>
  <si>
    <t>地州市</t>
  </si>
  <si>
    <t>合计</t>
  </si>
  <si>
    <t>扶贫发展资金</t>
  </si>
  <si>
    <t>少数民族  发展资金</t>
  </si>
  <si>
    <t>以工代赈资金</t>
  </si>
  <si>
    <t>国有贫困   农场资金</t>
  </si>
  <si>
    <t>国有贫困   牧场资金</t>
  </si>
  <si>
    <t>国有贫困   林场资金</t>
  </si>
  <si>
    <t>人口较多的易地扶贫搬迁集中安置区后续产业扶持专项资金</t>
  </si>
  <si>
    <t>劳务报酬    不低于</t>
  </si>
  <si>
    <t>资金总计</t>
  </si>
  <si>
    <t>一</t>
  </si>
  <si>
    <t>自治区本级</t>
  </si>
  <si>
    <t>二</t>
  </si>
  <si>
    <t>和田地区</t>
  </si>
  <si>
    <t>三</t>
  </si>
  <si>
    <t>喀什地区</t>
  </si>
  <si>
    <t>四</t>
  </si>
  <si>
    <t>克州</t>
  </si>
  <si>
    <t>五</t>
  </si>
  <si>
    <t>阿克苏地区</t>
  </si>
  <si>
    <t>六</t>
  </si>
  <si>
    <t>伊犁州</t>
  </si>
  <si>
    <t>七</t>
  </si>
  <si>
    <t>阿勒泰地区</t>
  </si>
  <si>
    <t>八</t>
  </si>
  <si>
    <t>塔城地区</t>
  </si>
  <si>
    <t>九</t>
  </si>
  <si>
    <t>哈密市</t>
  </si>
  <si>
    <t>十</t>
  </si>
  <si>
    <t>博州</t>
  </si>
  <si>
    <t>十一</t>
  </si>
  <si>
    <t>巴州</t>
  </si>
  <si>
    <t>十二</t>
  </si>
  <si>
    <t>昌吉州</t>
  </si>
  <si>
    <t>十三</t>
  </si>
  <si>
    <t>吐鲁番市</t>
  </si>
  <si>
    <t>附件2</t>
  </si>
  <si>
    <t>地州市、县市区</t>
  </si>
  <si>
    <t>少数民族发展资金</t>
  </si>
  <si>
    <t>国有贫困农场资金</t>
  </si>
  <si>
    <t>国有贫困牧场资金</t>
  </si>
  <si>
    <t>国有贫困  林场资金</t>
  </si>
  <si>
    <t>劳务报酬不低于</t>
  </si>
  <si>
    <t>资金总额</t>
  </si>
  <si>
    <t>民丰县</t>
  </si>
  <si>
    <t>泽普县</t>
  </si>
  <si>
    <t>阿合奇县</t>
  </si>
  <si>
    <t>乌恰县</t>
  </si>
  <si>
    <t>阿克苏市</t>
  </si>
  <si>
    <t>温宿县</t>
  </si>
  <si>
    <t>库车县</t>
  </si>
  <si>
    <t>沙雅县</t>
  </si>
  <si>
    <t>新和县</t>
  </si>
  <si>
    <t>拜城县</t>
  </si>
  <si>
    <t>阿瓦提县</t>
  </si>
  <si>
    <t>察布查尔县</t>
  </si>
  <si>
    <t>尼勒克县</t>
  </si>
  <si>
    <t>伊宁市</t>
  </si>
  <si>
    <t>伊宁县</t>
  </si>
  <si>
    <t>霍城县</t>
  </si>
  <si>
    <t>巩留县</t>
  </si>
  <si>
    <t>新源县</t>
  </si>
  <si>
    <t>昭苏县</t>
  </si>
  <si>
    <t>特克斯县</t>
  </si>
  <si>
    <t>霍尔果斯市</t>
  </si>
  <si>
    <t>青河县</t>
  </si>
  <si>
    <t>吉木乃县</t>
  </si>
  <si>
    <t>阿勒泰市</t>
  </si>
  <si>
    <t>布尔津县</t>
  </si>
  <si>
    <t>富蕴县</t>
  </si>
  <si>
    <t>福海县</t>
  </si>
  <si>
    <t>哈巴河县</t>
  </si>
  <si>
    <t>托里县</t>
  </si>
  <si>
    <t>裕民县</t>
  </si>
  <si>
    <t>和布克赛尔县</t>
  </si>
  <si>
    <t>塔城市</t>
  </si>
  <si>
    <t>额敏县</t>
  </si>
  <si>
    <t>巴里坤县</t>
  </si>
  <si>
    <t>伊吾县</t>
  </si>
  <si>
    <t>伊州区</t>
  </si>
  <si>
    <t>温泉县</t>
  </si>
  <si>
    <t>精河县</t>
  </si>
  <si>
    <t>博乐市</t>
  </si>
  <si>
    <t>轮台县</t>
  </si>
  <si>
    <t>尉犁县</t>
  </si>
  <si>
    <t>若羌县</t>
  </si>
  <si>
    <t>且末县</t>
  </si>
  <si>
    <t>和静县</t>
  </si>
  <si>
    <t>焉耆县</t>
  </si>
  <si>
    <t>博湖县</t>
  </si>
  <si>
    <t>和硕县</t>
  </si>
  <si>
    <t>库尔勒市</t>
  </si>
  <si>
    <t>奇台县</t>
  </si>
  <si>
    <t>阜康市</t>
  </si>
  <si>
    <t>吉木萨尔县</t>
  </si>
  <si>
    <t>木垒县</t>
  </si>
  <si>
    <t>高昌区</t>
  </si>
  <si>
    <t>鄯善县</t>
  </si>
  <si>
    <t>托克逊县</t>
  </si>
  <si>
    <t>2021年中央提前下达财政专项扶贫资金（暂定名）分配表</t>
    <phoneticPr fontId="12" type="noConversion"/>
  </si>
  <si>
    <t>和田县</t>
    <phoneticPr fontId="12" type="noConversion"/>
  </si>
  <si>
    <t>墨玉县</t>
    <phoneticPr fontId="12" type="noConversion"/>
  </si>
  <si>
    <t>皮山县</t>
    <phoneticPr fontId="12" type="noConversion"/>
  </si>
  <si>
    <t>洛浦县</t>
    <phoneticPr fontId="12" type="noConversion"/>
  </si>
  <si>
    <t>策勒县</t>
    <phoneticPr fontId="12" type="noConversion"/>
  </si>
  <si>
    <t>于田县</t>
    <phoneticPr fontId="12" type="noConversion"/>
  </si>
  <si>
    <t>和田市</t>
    <phoneticPr fontId="12" type="noConversion"/>
  </si>
  <si>
    <t>疏附县</t>
    <phoneticPr fontId="12" type="noConversion"/>
  </si>
  <si>
    <t>疏勒县</t>
    <phoneticPr fontId="12" type="noConversion"/>
  </si>
  <si>
    <t>英吉沙县</t>
    <phoneticPr fontId="12" type="noConversion"/>
  </si>
  <si>
    <t>叶城县</t>
    <phoneticPr fontId="12" type="noConversion"/>
  </si>
  <si>
    <t>莎车县</t>
    <phoneticPr fontId="12" type="noConversion"/>
  </si>
  <si>
    <t>岳普湖县</t>
    <phoneticPr fontId="12" type="noConversion"/>
  </si>
  <si>
    <t>伽师县</t>
    <phoneticPr fontId="12" type="noConversion"/>
  </si>
  <si>
    <t>塔什库尔干县</t>
    <phoneticPr fontId="12" type="noConversion"/>
  </si>
  <si>
    <t>麦盖提县</t>
    <phoneticPr fontId="12" type="noConversion"/>
  </si>
  <si>
    <t>喀什市</t>
    <phoneticPr fontId="12" type="noConversion"/>
  </si>
  <si>
    <t>巴楚县</t>
    <phoneticPr fontId="12" type="noConversion"/>
  </si>
  <si>
    <t>阿图什市</t>
    <phoneticPr fontId="12" type="noConversion"/>
  </si>
  <si>
    <t>阿克陶县</t>
    <phoneticPr fontId="12" type="noConversion"/>
  </si>
  <si>
    <t>乌什县</t>
    <phoneticPr fontId="12" type="noConversion"/>
  </si>
  <si>
    <t>柯坪县</t>
    <phoneticPr fontId="12" type="noConversion"/>
  </si>
  <si>
    <t>单位：万元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</si>
</sst>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3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name val="Times New Roman"/>
      <family val="1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/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1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177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7" fontId="1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0" fontId="1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样式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E5" sqref="E5"/>
    </sheetView>
  </sheetViews>
  <sheetFormatPr defaultColWidth="9" defaultRowHeight="13.5" x14ac:dyDescent="0.15"/>
  <cols>
    <col min="2" max="4" width="13.25" customWidth="1"/>
    <col min="5" max="5" width="10.75" customWidth="1"/>
    <col min="6" max="11" width="13.25" customWidth="1"/>
  </cols>
  <sheetData>
    <row r="1" spans="1:11" ht="18.75" x14ac:dyDescent="0.1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24" x14ac:dyDescent="0.15">
      <c r="A2" s="27" t="s">
        <v>1</v>
      </c>
      <c r="B2" s="28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15">
      <c r="A3" s="29" t="s">
        <v>2</v>
      </c>
      <c r="B3" s="30"/>
      <c r="C3" s="31"/>
      <c r="D3" s="31"/>
      <c r="E3" s="31"/>
      <c r="F3" s="31"/>
      <c r="G3" s="31"/>
      <c r="H3" s="31"/>
      <c r="I3" s="31"/>
      <c r="J3" s="31"/>
      <c r="K3" s="31"/>
    </row>
    <row r="4" spans="1:11" ht="36.75" customHeight="1" x14ac:dyDescent="0.15">
      <c r="A4" s="38" t="s">
        <v>3</v>
      </c>
      <c r="B4" s="38" t="s">
        <v>4</v>
      </c>
      <c r="C4" s="38" t="s">
        <v>5</v>
      </c>
      <c r="D4" s="32" t="s">
        <v>6</v>
      </c>
      <c r="E4" s="33"/>
      <c r="F4" s="35" t="s">
        <v>7</v>
      </c>
      <c r="G4" s="34" t="s">
        <v>8</v>
      </c>
      <c r="H4" s="35"/>
      <c r="I4" s="39" t="s">
        <v>9</v>
      </c>
      <c r="J4" s="39" t="s">
        <v>10</v>
      </c>
      <c r="K4" s="39" t="s">
        <v>11</v>
      </c>
    </row>
    <row r="5" spans="1:11" ht="57.95" customHeight="1" x14ac:dyDescent="0.15">
      <c r="A5" s="38"/>
      <c r="B5" s="38"/>
      <c r="C5" s="38"/>
      <c r="D5" s="21"/>
      <c r="E5" s="22" t="s">
        <v>12</v>
      </c>
      <c r="F5" s="35"/>
      <c r="G5" s="23"/>
      <c r="H5" s="24" t="s">
        <v>13</v>
      </c>
      <c r="I5" s="40"/>
      <c r="J5" s="40"/>
      <c r="K5" s="40"/>
    </row>
    <row r="6" spans="1:11" ht="21" customHeight="1" x14ac:dyDescent="0.15">
      <c r="A6" s="36" t="s">
        <v>14</v>
      </c>
      <c r="B6" s="37"/>
      <c r="C6" s="20">
        <f>SUM(C7:C19)</f>
        <v>1020099</v>
      </c>
      <c r="D6" s="20">
        <f>SUM(D7:D19)</f>
        <v>899447</v>
      </c>
      <c r="E6" s="20">
        <v>9700</v>
      </c>
      <c r="F6" s="20">
        <f t="shared" ref="F6:K6" si="0">SUM(F7:F19)</f>
        <v>55556</v>
      </c>
      <c r="G6" s="20">
        <f t="shared" si="0"/>
        <v>60125</v>
      </c>
      <c r="H6" s="20">
        <f t="shared" si="0"/>
        <v>9037</v>
      </c>
      <c r="I6" s="20">
        <f t="shared" si="0"/>
        <v>1032</v>
      </c>
      <c r="J6" s="20">
        <f t="shared" si="0"/>
        <v>1064</v>
      </c>
      <c r="K6" s="20">
        <f t="shared" si="0"/>
        <v>2875</v>
      </c>
    </row>
    <row r="7" spans="1:11" ht="21" customHeight="1" x14ac:dyDescent="0.15">
      <c r="A7" s="25" t="s">
        <v>15</v>
      </c>
      <c r="B7" s="25" t="s">
        <v>16</v>
      </c>
      <c r="C7" s="25">
        <v>2001</v>
      </c>
      <c r="D7" s="25">
        <v>2001</v>
      </c>
      <c r="E7" s="25"/>
      <c r="F7" s="25"/>
      <c r="G7" s="25"/>
      <c r="H7" s="25"/>
      <c r="I7" s="25"/>
      <c r="J7" s="25"/>
      <c r="K7" s="25"/>
    </row>
    <row r="8" spans="1:11" ht="21" customHeight="1" x14ac:dyDescent="0.15">
      <c r="A8" s="25" t="s">
        <v>17</v>
      </c>
      <c r="B8" s="25" t="s">
        <v>18</v>
      </c>
      <c r="C8" s="25">
        <v>334712</v>
      </c>
      <c r="D8" s="25">
        <v>295674</v>
      </c>
      <c r="E8" s="26">
        <v>3907.0257573038798</v>
      </c>
      <c r="F8" s="25">
        <v>17737</v>
      </c>
      <c r="G8" s="25">
        <v>19789</v>
      </c>
      <c r="H8" s="25">
        <v>2972</v>
      </c>
      <c r="I8" s="25">
        <v>0</v>
      </c>
      <c r="J8" s="25">
        <v>561</v>
      </c>
      <c r="K8" s="25">
        <v>951</v>
      </c>
    </row>
    <row r="9" spans="1:11" ht="21" customHeight="1" x14ac:dyDescent="0.15">
      <c r="A9" s="25" t="s">
        <v>19</v>
      </c>
      <c r="B9" s="25" t="s">
        <v>20</v>
      </c>
      <c r="C9" s="25">
        <v>415816</v>
      </c>
      <c r="D9" s="25">
        <v>365617</v>
      </c>
      <c r="E9" s="26">
        <v>4099.2757287571603</v>
      </c>
      <c r="F9" s="25">
        <v>23222</v>
      </c>
      <c r="G9" s="25">
        <v>24382</v>
      </c>
      <c r="H9" s="25">
        <v>3664</v>
      </c>
      <c r="I9" s="25">
        <v>495</v>
      </c>
      <c r="J9" s="25">
        <v>503</v>
      </c>
      <c r="K9" s="25">
        <v>1597</v>
      </c>
    </row>
    <row r="10" spans="1:11" ht="21" customHeight="1" x14ac:dyDescent="0.15">
      <c r="A10" s="25" t="s">
        <v>21</v>
      </c>
      <c r="B10" s="25" t="s">
        <v>22</v>
      </c>
      <c r="C10" s="25">
        <v>78501</v>
      </c>
      <c r="D10" s="25">
        <v>66032</v>
      </c>
      <c r="E10" s="26">
        <v>914.17630458541998</v>
      </c>
      <c r="F10" s="25">
        <v>6541</v>
      </c>
      <c r="G10" s="25">
        <v>5391</v>
      </c>
      <c r="H10" s="25">
        <v>810</v>
      </c>
      <c r="I10" s="25">
        <v>537</v>
      </c>
      <c r="J10" s="25">
        <v>0</v>
      </c>
      <c r="K10" s="25">
        <v>0</v>
      </c>
    </row>
    <row r="11" spans="1:11" ht="21" customHeight="1" x14ac:dyDescent="0.15">
      <c r="A11" s="25" t="s">
        <v>23</v>
      </c>
      <c r="B11" s="25" t="s">
        <v>24</v>
      </c>
      <c r="C11" s="25">
        <v>87715</v>
      </c>
      <c r="D11" s="25">
        <v>78842</v>
      </c>
      <c r="E11" s="26">
        <v>143.98969055347999</v>
      </c>
      <c r="F11" s="25">
        <v>2670</v>
      </c>
      <c r="G11" s="25">
        <v>6045</v>
      </c>
      <c r="H11" s="25">
        <v>910</v>
      </c>
      <c r="I11" s="25">
        <v>0</v>
      </c>
      <c r="J11" s="25">
        <v>0</v>
      </c>
      <c r="K11" s="25">
        <v>158</v>
      </c>
    </row>
    <row r="12" spans="1:11" ht="21" customHeight="1" x14ac:dyDescent="0.15">
      <c r="A12" s="25" t="s">
        <v>25</v>
      </c>
      <c r="B12" s="25" t="s">
        <v>26</v>
      </c>
      <c r="C12" s="25">
        <v>36087</v>
      </c>
      <c r="D12" s="25">
        <v>32533</v>
      </c>
      <c r="E12" s="26">
        <v>79.827251521132695</v>
      </c>
      <c r="F12" s="25">
        <v>2029</v>
      </c>
      <c r="G12" s="25">
        <v>1356</v>
      </c>
      <c r="H12" s="25">
        <v>204</v>
      </c>
      <c r="I12" s="25">
        <v>0</v>
      </c>
      <c r="J12" s="25">
        <v>0</v>
      </c>
      <c r="K12" s="25">
        <v>169</v>
      </c>
    </row>
    <row r="13" spans="1:11" ht="21" customHeight="1" x14ac:dyDescent="0.15">
      <c r="A13" s="25" t="s">
        <v>27</v>
      </c>
      <c r="B13" s="25" t="s">
        <v>28</v>
      </c>
      <c r="C13" s="25">
        <v>18241</v>
      </c>
      <c r="D13" s="25">
        <v>15029</v>
      </c>
      <c r="E13" s="26">
        <v>376.113730160025</v>
      </c>
      <c r="F13" s="25">
        <v>1691</v>
      </c>
      <c r="G13" s="25">
        <v>1521</v>
      </c>
      <c r="H13" s="25">
        <v>229</v>
      </c>
      <c r="I13" s="25">
        <v>0</v>
      </c>
      <c r="J13" s="25">
        <v>0</v>
      </c>
      <c r="K13" s="25">
        <v>0</v>
      </c>
    </row>
    <row r="14" spans="1:11" ht="21" customHeight="1" x14ac:dyDescent="0.15">
      <c r="A14" s="25" t="s">
        <v>29</v>
      </c>
      <c r="B14" s="25" t="s">
        <v>30</v>
      </c>
      <c r="C14" s="25">
        <v>13507</v>
      </c>
      <c r="D14" s="25">
        <v>11311</v>
      </c>
      <c r="E14" s="26">
        <v>111.47333735706199</v>
      </c>
      <c r="F14" s="25">
        <v>1002</v>
      </c>
      <c r="G14" s="25">
        <v>1194</v>
      </c>
      <c r="H14" s="25">
        <v>180</v>
      </c>
      <c r="I14" s="25">
        <v>0</v>
      </c>
      <c r="J14" s="25">
        <v>0</v>
      </c>
      <c r="K14" s="25">
        <v>0</v>
      </c>
    </row>
    <row r="15" spans="1:11" ht="21" customHeight="1" x14ac:dyDescent="0.15">
      <c r="A15" s="25" t="s">
        <v>31</v>
      </c>
      <c r="B15" s="25" t="s">
        <v>32</v>
      </c>
      <c r="C15" s="25">
        <v>5730</v>
      </c>
      <c r="D15" s="25">
        <v>4619</v>
      </c>
      <c r="E15" s="26">
        <v>68.118199761838696</v>
      </c>
      <c r="F15" s="25">
        <v>664</v>
      </c>
      <c r="G15" s="25">
        <v>447</v>
      </c>
      <c r="H15" s="25">
        <v>68</v>
      </c>
      <c r="I15" s="25">
        <v>0</v>
      </c>
      <c r="J15" s="25">
        <v>0</v>
      </c>
      <c r="K15" s="25">
        <v>0</v>
      </c>
    </row>
    <row r="16" spans="1:11" ht="21" customHeight="1" x14ac:dyDescent="0.15">
      <c r="A16" s="25" t="s">
        <v>33</v>
      </c>
      <c r="B16" s="25" t="s">
        <v>34</v>
      </c>
      <c r="C16" s="25">
        <v>3417</v>
      </c>
      <c r="D16" s="25">
        <v>3417</v>
      </c>
      <c r="E16" s="26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  <row r="17" spans="1:11" ht="21" customHeight="1" x14ac:dyDescent="0.15">
      <c r="A17" s="25" t="s">
        <v>35</v>
      </c>
      <c r="B17" s="25" t="s">
        <v>36</v>
      </c>
      <c r="C17" s="25">
        <v>14645</v>
      </c>
      <c r="D17" s="25">
        <v>14645</v>
      </c>
      <c r="E17" s="26"/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ht="21" customHeight="1" x14ac:dyDescent="0.15">
      <c r="A18" s="25" t="s">
        <v>37</v>
      </c>
      <c r="B18" s="25" t="s">
        <v>38</v>
      </c>
      <c r="C18" s="25">
        <v>4000</v>
      </c>
      <c r="D18" s="25">
        <v>4000</v>
      </c>
      <c r="E18" s="26"/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21" customHeight="1" x14ac:dyDescent="0.15">
      <c r="A19" s="25" t="s">
        <v>39</v>
      </c>
      <c r="B19" s="25" t="s">
        <v>40</v>
      </c>
      <c r="C19" s="25">
        <v>5727</v>
      </c>
      <c r="D19" s="25">
        <v>5727</v>
      </c>
      <c r="E19" s="26"/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</sheetData>
  <mergeCells count="12">
    <mergeCell ref="A2:K2"/>
    <mergeCell ref="A3:K3"/>
    <mergeCell ref="D4:E4"/>
    <mergeCell ref="G4:H4"/>
    <mergeCell ref="A6:B6"/>
    <mergeCell ref="A4:A5"/>
    <mergeCell ref="B4:B5"/>
    <mergeCell ref="C4:C5"/>
    <mergeCell ref="F4:F5"/>
    <mergeCell ref="I4:I5"/>
    <mergeCell ref="J4:J5"/>
    <mergeCell ref="K4:K5"/>
  </mergeCells>
  <phoneticPr fontId="12" type="noConversion"/>
  <pageMargins left="0.74791666666666701" right="0.74791666666666701" top="0.98402777777777795" bottom="0.98402777777777795" header="0.51180555555555596" footer="0.51180555555555596"/>
  <pageSetup paperSize="9" scale="95" firstPageNumber="11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tabSelected="1" view="pageBreakPreview" zoomScale="85" zoomScaleNormal="90" zoomScaleSheetLayoutView="85" workbookViewId="0">
      <selection activeCell="V3" sqref="V3"/>
    </sheetView>
  </sheetViews>
  <sheetFormatPr defaultColWidth="9" defaultRowHeight="13.5" x14ac:dyDescent="0.15"/>
  <cols>
    <col min="1" max="1" width="6.625" customWidth="1"/>
    <col min="2" max="2" width="19.75" customWidth="1"/>
    <col min="3" max="4" width="9.875" customWidth="1"/>
    <col min="5" max="5" width="14.875" customWidth="1"/>
    <col min="6" max="6" width="9.125" customWidth="1"/>
    <col min="7" max="7" width="9.75" customWidth="1"/>
    <col min="8" max="10" width="9.125" customWidth="1"/>
    <col min="11" max="11" width="11.375" customWidth="1"/>
    <col min="12" max="16" width="12.625" style="2" hidden="1" customWidth="1"/>
    <col min="17" max="18" width="9" style="2" hidden="1" customWidth="1"/>
    <col min="19" max="19" width="12.625" style="2" hidden="1" customWidth="1"/>
  </cols>
  <sheetData>
    <row r="1" spans="1:19" ht="18.75" x14ac:dyDescent="0.15">
      <c r="A1" s="3" t="s">
        <v>41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9" ht="27.95" customHeight="1" x14ac:dyDescent="0.15">
      <c r="A2" s="43" t="s">
        <v>104</v>
      </c>
      <c r="B2" s="44"/>
      <c r="C2" s="43"/>
      <c r="D2" s="43"/>
      <c r="E2" s="43"/>
      <c r="F2" s="43"/>
      <c r="G2" s="43"/>
      <c r="H2" s="43"/>
      <c r="I2" s="43"/>
      <c r="J2" s="43"/>
      <c r="K2" s="43"/>
    </row>
    <row r="3" spans="1:19" ht="27" customHeight="1" x14ac:dyDescent="0.15">
      <c r="A3" s="29" t="s">
        <v>127</v>
      </c>
      <c r="B3" s="30"/>
      <c r="C3" s="31"/>
      <c r="D3" s="31"/>
      <c r="E3" s="31"/>
      <c r="F3" s="31"/>
      <c r="G3" s="31"/>
      <c r="H3" s="31"/>
      <c r="I3" s="31"/>
      <c r="J3" s="31"/>
      <c r="K3" s="31"/>
    </row>
    <row r="4" spans="1:19" ht="52.5" customHeight="1" x14ac:dyDescent="0.15">
      <c r="A4" s="41" t="s">
        <v>3</v>
      </c>
      <c r="B4" s="41" t="s">
        <v>42</v>
      </c>
      <c r="C4" s="41" t="s">
        <v>5</v>
      </c>
      <c r="D4" s="45" t="s">
        <v>6</v>
      </c>
      <c r="E4" s="46"/>
      <c r="F4" s="51" t="s">
        <v>43</v>
      </c>
      <c r="G4" s="47" t="s">
        <v>8</v>
      </c>
      <c r="H4" s="48"/>
      <c r="I4" s="52" t="s">
        <v>44</v>
      </c>
      <c r="J4" s="52" t="s">
        <v>45</v>
      </c>
      <c r="K4" s="52" t="s">
        <v>46</v>
      </c>
    </row>
    <row r="5" spans="1:19" ht="63.95" customHeight="1" x14ac:dyDescent="0.15">
      <c r="A5" s="42"/>
      <c r="B5" s="42"/>
      <c r="C5" s="42"/>
      <c r="D5" s="7"/>
      <c r="E5" s="6" t="s">
        <v>12</v>
      </c>
      <c r="F5" s="51"/>
      <c r="G5" s="8"/>
      <c r="H5" s="6" t="s">
        <v>47</v>
      </c>
      <c r="I5" s="53"/>
      <c r="J5" s="53"/>
      <c r="K5" s="53"/>
    </row>
    <row r="6" spans="1:19" ht="15" customHeight="1" x14ac:dyDescent="0.15">
      <c r="A6" s="49" t="s">
        <v>48</v>
      </c>
      <c r="B6" s="50"/>
      <c r="C6" s="9">
        <f>C7+C8+C17+C30+C35+C45+C56+C64+C70+C74+C78+C88+C93</f>
        <v>1020099</v>
      </c>
      <c r="D6" s="9">
        <f>D7+D8+D17+D30+D35+D45+D56+D64+D70+D74+D78+D88+D93</f>
        <v>899447</v>
      </c>
      <c r="E6" s="9">
        <f>E7+E8+E17+E30+E35+E45+E56+E64+E70+E74+E78+E88+E93</f>
        <v>9699.9999999999982</v>
      </c>
      <c r="F6" s="9">
        <f t="shared" ref="F6:K6" si="0">F7+F8+F17+F30+F35+F45+F56+F64+F70+F74+F78+F88+F93</f>
        <v>55556</v>
      </c>
      <c r="G6" s="9">
        <f t="shared" si="0"/>
        <v>60125</v>
      </c>
      <c r="H6" s="9">
        <f t="shared" si="0"/>
        <v>9037</v>
      </c>
      <c r="I6" s="9">
        <f t="shared" si="0"/>
        <v>1032</v>
      </c>
      <c r="J6" s="9">
        <f t="shared" si="0"/>
        <v>1064</v>
      </c>
      <c r="K6" s="9">
        <f t="shared" si="0"/>
        <v>2875</v>
      </c>
      <c r="L6" s="2" t="e">
        <f>#REF!/C6</f>
        <v>#REF!</v>
      </c>
      <c r="M6" s="2" t="e">
        <f>#REF!/D6</f>
        <v>#REF!</v>
      </c>
      <c r="N6" s="2" t="e">
        <f>#REF!/F6</f>
        <v>#REF!</v>
      </c>
      <c r="O6" s="2" t="e">
        <f>#REF!/G6</f>
        <v>#REF!</v>
      </c>
      <c r="Q6" s="2" t="e">
        <f>#REF!/I6</f>
        <v>#REF!</v>
      </c>
      <c r="R6" s="2" t="e">
        <f>#REF!/J6</f>
        <v>#REF!</v>
      </c>
      <c r="S6" s="2" t="e">
        <f>#REF!/K6</f>
        <v>#REF!</v>
      </c>
    </row>
    <row r="7" spans="1:19" s="1" customFormat="1" ht="15" customHeight="1" x14ac:dyDescent="0.15">
      <c r="A7" s="13" t="s">
        <v>15</v>
      </c>
      <c r="B7" s="14" t="s">
        <v>16</v>
      </c>
      <c r="C7" s="13">
        <f t="shared" ref="C7:C16" si="1">D7+F7+G7+I7+J7+K7</f>
        <v>2001</v>
      </c>
      <c r="D7" s="13">
        <v>2001</v>
      </c>
      <c r="E7" s="13"/>
      <c r="F7" s="13"/>
      <c r="G7" s="13"/>
      <c r="H7" s="13"/>
      <c r="I7" s="13"/>
      <c r="J7" s="13"/>
      <c r="K7" s="13"/>
      <c r="L7" s="17"/>
      <c r="M7" s="17"/>
      <c r="N7" s="17"/>
      <c r="O7" s="17"/>
      <c r="P7" s="17"/>
      <c r="Q7" s="17"/>
      <c r="R7" s="17"/>
      <c r="S7" s="17"/>
    </row>
    <row r="8" spans="1:19" s="1" customFormat="1" ht="15" customHeight="1" x14ac:dyDescent="0.15">
      <c r="A8" s="13" t="s">
        <v>17</v>
      </c>
      <c r="B8" s="14" t="s">
        <v>18</v>
      </c>
      <c r="C8" s="13">
        <f>SUM(C9:C16)</f>
        <v>334712</v>
      </c>
      <c r="D8" s="13">
        <f>SUM(D9:D16)</f>
        <v>295674</v>
      </c>
      <c r="E8" s="15">
        <v>3907.0257573038798</v>
      </c>
      <c r="F8" s="13">
        <f t="shared" ref="F8:K8" si="2">SUM(F9:F16)</f>
        <v>17737</v>
      </c>
      <c r="G8" s="13">
        <f t="shared" si="2"/>
        <v>19789</v>
      </c>
      <c r="H8" s="13">
        <f t="shared" si="2"/>
        <v>2972</v>
      </c>
      <c r="I8" s="13">
        <f t="shared" si="2"/>
        <v>0</v>
      </c>
      <c r="J8" s="13">
        <f t="shared" si="2"/>
        <v>561</v>
      </c>
      <c r="K8" s="13">
        <f t="shared" si="2"/>
        <v>951</v>
      </c>
      <c r="L8" s="17"/>
      <c r="M8" s="17"/>
      <c r="N8" s="17"/>
      <c r="O8" s="17"/>
      <c r="P8" s="17"/>
      <c r="Q8" s="17"/>
      <c r="R8" s="17"/>
      <c r="S8" s="17"/>
    </row>
    <row r="9" spans="1:19" ht="15" customHeight="1" x14ac:dyDescent="0.15">
      <c r="A9" s="9">
        <v>1</v>
      </c>
      <c r="B9" s="10" t="s">
        <v>105</v>
      </c>
      <c r="C9" s="12">
        <f t="shared" si="1"/>
        <v>36805</v>
      </c>
      <c r="D9" s="9">
        <v>31368</v>
      </c>
      <c r="E9" s="11">
        <v>284.023620377469</v>
      </c>
      <c r="F9" s="9">
        <v>2917</v>
      </c>
      <c r="G9" s="9">
        <v>2361</v>
      </c>
      <c r="H9" s="9">
        <v>355</v>
      </c>
      <c r="I9" s="9"/>
      <c r="J9" s="9"/>
      <c r="K9" s="9">
        <v>159</v>
      </c>
    </row>
    <row r="10" spans="1:19" ht="15" customHeight="1" x14ac:dyDescent="0.15">
      <c r="A10" s="9">
        <v>2</v>
      </c>
      <c r="B10" s="10" t="s">
        <v>106</v>
      </c>
      <c r="C10" s="12">
        <f t="shared" si="1"/>
        <v>97018</v>
      </c>
      <c r="D10" s="9">
        <v>87997</v>
      </c>
      <c r="E10" s="11">
        <v>963.38596806029102</v>
      </c>
      <c r="F10" s="9">
        <v>3883</v>
      </c>
      <c r="G10" s="9">
        <v>4852</v>
      </c>
      <c r="H10" s="9">
        <v>728</v>
      </c>
      <c r="I10" s="9"/>
      <c r="J10" s="9"/>
      <c r="K10" s="9">
        <v>286</v>
      </c>
    </row>
    <row r="11" spans="1:19" ht="15" customHeight="1" x14ac:dyDescent="0.15">
      <c r="A11" s="9">
        <v>3</v>
      </c>
      <c r="B11" s="10" t="s">
        <v>107</v>
      </c>
      <c r="C11" s="12">
        <f t="shared" si="1"/>
        <v>49845</v>
      </c>
      <c r="D11" s="9">
        <v>43764</v>
      </c>
      <c r="E11" s="11">
        <v>949.14522943412203</v>
      </c>
      <c r="F11" s="9">
        <v>2701</v>
      </c>
      <c r="G11" s="9">
        <v>3084</v>
      </c>
      <c r="H11" s="9">
        <v>463</v>
      </c>
      <c r="I11" s="9"/>
      <c r="J11" s="9">
        <v>296</v>
      </c>
      <c r="K11" s="9"/>
    </row>
    <row r="12" spans="1:19" ht="15" customHeight="1" x14ac:dyDescent="0.15">
      <c r="A12" s="9">
        <v>4</v>
      </c>
      <c r="B12" s="10" t="s">
        <v>108</v>
      </c>
      <c r="C12" s="12">
        <f t="shared" si="1"/>
        <v>45079</v>
      </c>
      <c r="D12" s="9">
        <v>39994</v>
      </c>
      <c r="E12" s="11">
        <v>447.39653850545699</v>
      </c>
      <c r="F12" s="9">
        <v>2189</v>
      </c>
      <c r="G12" s="9">
        <v>2558</v>
      </c>
      <c r="H12" s="9">
        <v>384</v>
      </c>
      <c r="I12" s="9"/>
      <c r="J12" s="9"/>
      <c r="K12" s="9">
        <v>338</v>
      </c>
    </row>
    <row r="13" spans="1:19" ht="15" customHeight="1" x14ac:dyDescent="0.15">
      <c r="A13" s="9">
        <v>5</v>
      </c>
      <c r="B13" s="10" t="s">
        <v>109</v>
      </c>
      <c r="C13" s="12">
        <f t="shared" si="1"/>
        <v>28096</v>
      </c>
      <c r="D13" s="9">
        <v>24462</v>
      </c>
      <c r="E13" s="11">
        <v>550.24631747222804</v>
      </c>
      <c r="F13" s="9">
        <v>1573</v>
      </c>
      <c r="G13" s="9">
        <v>2061</v>
      </c>
      <c r="H13" s="9">
        <v>310</v>
      </c>
      <c r="I13" s="9"/>
      <c r="J13" s="9"/>
      <c r="K13" s="18"/>
    </row>
    <row r="14" spans="1:19" ht="15" customHeight="1" x14ac:dyDescent="0.15">
      <c r="A14" s="9">
        <v>6</v>
      </c>
      <c r="B14" s="10" t="s">
        <v>110</v>
      </c>
      <c r="C14" s="12">
        <f t="shared" si="1"/>
        <v>46025</v>
      </c>
      <c r="D14" s="9">
        <v>40831</v>
      </c>
      <c r="E14" s="11">
        <v>581.89240330815801</v>
      </c>
      <c r="F14" s="9">
        <v>2091</v>
      </c>
      <c r="G14" s="9">
        <v>2670</v>
      </c>
      <c r="H14" s="9">
        <v>401</v>
      </c>
      <c r="I14" s="9"/>
      <c r="J14" s="9">
        <v>265</v>
      </c>
      <c r="K14" s="19">
        <v>168</v>
      </c>
    </row>
    <row r="15" spans="1:19" ht="15" customHeight="1" x14ac:dyDescent="0.15">
      <c r="A15" s="9">
        <v>7</v>
      </c>
      <c r="B15" s="10" t="s">
        <v>49</v>
      </c>
      <c r="C15" s="12">
        <f t="shared" si="1"/>
        <v>6543</v>
      </c>
      <c r="D15" s="9">
        <v>5271</v>
      </c>
      <c r="E15" s="11"/>
      <c r="F15" s="9">
        <v>722</v>
      </c>
      <c r="G15" s="9">
        <v>550</v>
      </c>
      <c r="H15" s="9">
        <v>83</v>
      </c>
      <c r="I15" s="9"/>
      <c r="J15" s="9"/>
      <c r="K15" s="9"/>
    </row>
    <row r="16" spans="1:19" ht="15" customHeight="1" x14ac:dyDescent="0.15">
      <c r="A16" s="9">
        <v>8</v>
      </c>
      <c r="B16" s="10" t="s">
        <v>111</v>
      </c>
      <c r="C16" s="12">
        <f t="shared" si="1"/>
        <v>25301</v>
      </c>
      <c r="D16" s="9">
        <v>21987</v>
      </c>
      <c r="E16" s="11">
        <v>130.935680146159</v>
      </c>
      <c r="F16" s="9">
        <v>1661</v>
      </c>
      <c r="G16" s="9">
        <v>1653</v>
      </c>
      <c r="H16" s="9">
        <v>248</v>
      </c>
      <c r="I16" s="9"/>
      <c r="J16" s="9"/>
      <c r="K16" s="9"/>
    </row>
    <row r="17" spans="1:19" s="1" customFormat="1" ht="15" customHeight="1" x14ac:dyDescent="0.15">
      <c r="A17" s="13" t="s">
        <v>19</v>
      </c>
      <c r="B17" s="14" t="s">
        <v>20</v>
      </c>
      <c r="C17" s="13">
        <f>SUM(C18:C29)</f>
        <v>415816</v>
      </c>
      <c r="D17" s="13">
        <f>SUM(D18:D29)</f>
        <v>365617</v>
      </c>
      <c r="E17" s="15">
        <v>4099.2757287571603</v>
      </c>
      <c r="F17" s="13">
        <f t="shared" ref="F17:K17" si="3">SUM(F18:F29)</f>
        <v>23222</v>
      </c>
      <c r="G17" s="13">
        <f t="shared" si="3"/>
        <v>24382</v>
      </c>
      <c r="H17" s="13">
        <f t="shared" si="3"/>
        <v>3664</v>
      </c>
      <c r="I17" s="13">
        <f t="shared" si="3"/>
        <v>495</v>
      </c>
      <c r="J17" s="13">
        <f t="shared" si="3"/>
        <v>503</v>
      </c>
      <c r="K17" s="13">
        <f t="shared" si="3"/>
        <v>1597</v>
      </c>
      <c r="L17" s="17"/>
      <c r="M17" s="17"/>
      <c r="N17" s="17"/>
      <c r="O17" s="17"/>
      <c r="P17" s="17"/>
      <c r="Q17" s="17"/>
      <c r="R17" s="17"/>
      <c r="S17" s="17"/>
    </row>
    <row r="18" spans="1:19" ht="15" customHeight="1" x14ac:dyDescent="0.15">
      <c r="A18" s="9">
        <v>9</v>
      </c>
      <c r="B18" s="10" t="s">
        <v>112</v>
      </c>
      <c r="C18" s="9">
        <f t="shared" ref="C18:C29" si="4">D18+F18+G18+I18+J18+K18</f>
        <v>25121</v>
      </c>
      <c r="D18" s="9">
        <v>21980</v>
      </c>
      <c r="E18" s="11"/>
      <c r="F18" s="9">
        <v>1659</v>
      </c>
      <c r="G18" s="9">
        <v>1482</v>
      </c>
      <c r="H18" s="9">
        <v>223</v>
      </c>
      <c r="I18" s="9"/>
      <c r="J18" s="9"/>
      <c r="K18" s="9"/>
    </row>
    <row r="19" spans="1:19" ht="15" customHeight="1" x14ac:dyDescent="0.15">
      <c r="A19" s="9">
        <v>10</v>
      </c>
      <c r="B19" s="10" t="s">
        <v>113</v>
      </c>
      <c r="C19" s="9">
        <f t="shared" si="4"/>
        <v>33472</v>
      </c>
      <c r="D19" s="9">
        <v>29043</v>
      </c>
      <c r="E19" s="11">
        <v>255.93771919808199</v>
      </c>
      <c r="F19" s="9">
        <v>2073</v>
      </c>
      <c r="G19" s="9">
        <v>2216</v>
      </c>
      <c r="H19" s="9">
        <v>333</v>
      </c>
      <c r="I19" s="9"/>
      <c r="J19" s="9"/>
      <c r="K19" s="9">
        <v>140</v>
      </c>
    </row>
    <row r="20" spans="1:19" ht="15" customHeight="1" x14ac:dyDescent="0.15">
      <c r="A20" s="9">
        <v>11</v>
      </c>
      <c r="B20" s="10" t="s">
        <v>114</v>
      </c>
      <c r="C20" s="9">
        <f t="shared" si="4"/>
        <v>38892</v>
      </c>
      <c r="D20" s="9">
        <v>34771</v>
      </c>
      <c r="E20" s="11"/>
      <c r="F20" s="9">
        <v>2042</v>
      </c>
      <c r="G20" s="9">
        <v>1796</v>
      </c>
      <c r="H20" s="9">
        <v>270</v>
      </c>
      <c r="I20" s="9"/>
      <c r="J20" s="9"/>
      <c r="K20" s="9">
        <v>283</v>
      </c>
    </row>
    <row r="21" spans="1:19" ht="15" customHeight="1" x14ac:dyDescent="0.15">
      <c r="A21" s="9">
        <v>12</v>
      </c>
      <c r="B21" s="10" t="s">
        <v>116</v>
      </c>
      <c r="C21" s="9">
        <f t="shared" si="4"/>
        <v>104776</v>
      </c>
      <c r="D21" s="9">
        <v>96568</v>
      </c>
      <c r="E21" s="11">
        <v>796.05728920281194</v>
      </c>
      <c r="F21" s="9">
        <v>3659</v>
      </c>
      <c r="G21" s="9">
        <v>4401</v>
      </c>
      <c r="H21" s="9">
        <v>661</v>
      </c>
      <c r="I21" s="9"/>
      <c r="J21" s="9"/>
      <c r="K21" s="19">
        <v>148</v>
      </c>
    </row>
    <row r="22" spans="1:19" ht="15" customHeight="1" x14ac:dyDescent="0.15">
      <c r="A22" s="9">
        <v>13</v>
      </c>
      <c r="B22" s="10" t="s">
        <v>115</v>
      </c>
      <c r="C22" s="9">
        <f t="shared" si="4"/>
        <v>54266</v>
      </c>
      <c r="D22" s="9">
        <v>46086</v>
      </c>
      <c r="E22" s="11">
        <v>2126.8543138182499</v>
      </c>
      <c r="F22" s="9">
        <v>3109</v>
      </c>
      <c r="G22" s="9">
        <v>4933</v>
      </c>
      <c r="H22" s="9">
        <v>740</v>
      </c>
      <c r="I22" s="9"/>
      <c r="J22" s="9"/>
      <c r="K22" s="19">
        <v>138</v>
      </c>
    </row>
    <row r="23" spans="1:19" ht="15" customHeight="1" x14ac:dyDescent="0.15">
      <c r="A23" s="9">
        <v>14</v>
      </c>
      <c r="B23" s="10" t="s">
        <v>117</v>
      </c>
      <c r="C23" s="9">
        <f t="shared" si="4"/>
        <v>17527</v>
      </c>
      <c r="D23" s="9">
        <v>14730</v>
      </c>
      <c r="E23" s="11">
        <v>76.108836435411007</v>
      </c>
      <c r="F23" s="9">
        <v>1207</v>
      </c>
      <c r="G23" s="9">
        <v>1095</v>
      </c>
      <c r="H23" s="9">
        <v>165</v>
      </c>
      <c r="I23" s="9">
        <v>495</v>
      </c>
      <c r="J23" s="9"/>
      <c r="K23" s="9"/>
    </row>
    <row r="24" spans="1:19" ht="15" customHeight="1" x14ac:dyDescent="0.15">
      <c r="A24" s="9">
        <v>15</v>
      </c>
      <c r="B24" s="10" t="s">
        <v>118</v>
      </c>
      <c r="C24" s="9">
        <f t="shared" si="4"/>
        <v>55154</v>
      </c>
      <c r="D24" s="9">
        <v>50456</v>
      </c>
      <c r="E24" s="11"/>
      <c r="F24" s="9">
        <v>2364</v>
      </c>
      <c r="G24" s="9">
        <v>2188</v>
      </c>
      <c r="H24" s="9">
        <v>329</v>
      </c>
      <c r="I24" s="9"/>
      <c r="J24" s="9"/>
      <c r="K24" s="9">
        <v>146</v>
      </c>
    </row>
    <row r="25" spans="1:19" ht="15" customHeight="1" x14ac:dyDescent="0.15">
      <c r="A25" s="9">
        <v>16</v>
      </c>
      <c r="B25" s="10" t="s">
        <v>119</v>
      </c>
      <c r="C25" s="9">
        <f t="shared" si="4"/>
        <v>9279</v>
      </c>
      <c r="D25" s="9">
        <v>6797</v>
      </c>
      <c r="E25" s="11">
        <v>284.735657308778</v>
      </c>
      <c r="F25" s="9">
        <v>1426</v>
      </c>
      <c r="G25" s="9">
        <v>1056</v>
      </c>
      <c r="H25" s="9">
        <v>159</v>
      </c>
      <c r="I25" s="9"/>
      <c r="J25" s="9"/>
      <c r="K25" s="9"/>
    </row>
    <row r="26" spans="1:19" ht="15" customHeight="1" x14ac:dyDescent="0.15">
      <c r="A26" s="9">
        <v>17</v>
      </c>
      <c r="B26" s="10" t="s">
        <v>50</v>
      </c>
      <c r="C26" s="9">
        <f t="shared" si="4"/>
        <v>14241</v>
      </c>
      <c r="D26" s="9">
        <v>11847</v>
      </c>
      <c r="E26" s="11"/>
      <c r="F26" s="9">
        <v>1552</v>
      </c>
      <c r="G26" s="9">
        <v>842</v>
      </c>
      <c r="H26" s="9">
        <v>127</v>
      </c>
      <c r="I26" s="9"/>
      <c r="J26" s="9"/>
      <c r="K26" s="9"/>
    </row>
    <row r="27" spans="1:19" ht="15" customHeight="1" x14ac:dyDescent="0.15">
      <c r="A27" s="9">
        <v>18</v>
      </c>
      <c r="B27" s="10" t="s">
        <v>120</v>
      </c>
      <c r="C27" s="9">
        <f t="shared" si="4"/>
        <v>15722</v>
      </c>
      <c r="D27" s="9">
        <v>13203</v>
      </c>
      <c r="E27" s="11">
        <v>106.409963623314</v>
      </c>
      <c r="F27" s="9">
        <v>1105</v>
      </c>
      <c r="G27" s="9">
        <v>1093</v>
      </c>
      <c r="H27" s="9">
        <v>164</v>
      </c>
      <c r="I27" s="9"/>
      <c r="J27" s="9"/>
      <c r="K27" s="9">
        <v>321</v>
      </c>
    </row>
    <row r="28" spans="1:19" ht="15" customHeight="1" x14ac:dyDescent="0.15">
      <c r="A28" s="9">
        <v>19</v>
      </c>
      <c r="B28" s="10" t="s">
        <v>122</v>
      </c>
      <c r="C28" s="9">
        <f t="shared" si="4"/>
        <v>25616</v>
      </c>
      <c r="D28" s="9">
        <v>21289</v>
      </c>
      <c r="E28" s="11">
        <v>270.81137954096903</v>
      </c>
      <c r="F28" s="9">
        <v>1608</v>
      </c>
      <c r="G28" s="9">
        <v>1795</v>
      </c>
      <c r="H28" s="9">
        <v>270</v>
      </c>
      <c r="I28" s="9"/>
      <c r="J28" s="9">
        <v>503</v>
      </c>
      <c r="K28" s="9">
        <v>421</v>
      </c>
    </row>
    <row r="29" spans="1:19" ht="15" customHeight="1" x14ac:dyDescent="0.15">
      <c r="A29" s="9">
        <v>20</v>
      </c>
      <c r="B29" s="10" t="s">
        <v>121</v>
      </c>
      <c r="C29" s="9">
        <f t="shared" si="4"/>
        <v>21750</v>
      </c>
      <c r="D29" s="9">
        <v>18847</v>
      </c>
      <c r="E29" s="11">
        <v>182.36056962954501</v>
      </c>
      <c r="F29" s="9">
        <v>1418</v>
      </c>
      <c r="G29" s="9">
        <v>1485</v>
      </c>
      <c r="H29" s="9">
        <v>223</v>
      </c>
      <c r="I29" s="9"/>
      <c r="J29" s="9"/>
      <c r="K29" s="9"/>
    </row>
    <row r="30" spans="1:19" s="1" customFormat="1" ht="15" customHeight="1" x14ac:dyDescent="0.15">
      <c r="A30" s="13" t="s">
        <v>21</v>
      </c>
      <c r="B30" s="14" t="s">
        <v>22</v>
      </c>
      <c r="C30" s="13">
        <f>SUM(C31:C34)</f>
        <v>78501</v>
      </c>
      <c r="D30" s="13">
        <f>SUM(D31:D34)</f>
        <v>66032</v>
      </c>
      <c r="E30" s="15">
        <v>914.17630458541998</v>
      </c>
      <c r="F30" s="13">
        <f t="shared" ref="F30:K30" si="5">SUM(F31:F34)</f>
        <v>6541</v>
      </c>
      <c r="G30" s="13">
        <f t="shared" si="5"/>
        <v>5391</v>
      </c>
      <c r="H30" s="13">
        <f t="shared" si="5"/>
        <v>810</v>
      </c>
      <c r="I30" s="13">
        <f t="shared" si="5"/>
        <v>537</v>
      </c>
      <c r="J30" s="13">
        <f t="shared" si="5"/>
        <v>0</v>
      </c>
      <c r="K30" s="13">
        <f t="shared" si="5"/>
        <v>0</v>
      </c>
      <c r="L30" s="17"/>
      <c r="M30" s="17"/>
      <c r="N30" s="17"/>
      <c r="O30" s="17"/>
      <c r="P30" s="17"/>
      <c r="Q30" s="17"/>
      <c r="R30" s="17"/>
      <c r="S30" s="17"/>
    </row>
    <row r="31" spans="1:19" ht="15" customHeight="1" x14ac:dyDescent="0.15">
      <c r="A31" s="9">
        <v>21</v>
      </c>
      <c r="B31" s="10" t="s">
        <v>123</v>
      </c>
      <c r="C31" s="12">
        <f>D31+F31+G31+I31+J31+K31</f>
        <v>24064</v>
      </c>
      <c r="D31" s="9">
        <v>20342</v>
      </c>
      <c r="E31" s="11">
        <v>68.276430191018406</v>
      </c>
      <c r="F31" s="9">
        <v>2231</v>
      </c>
      <c r="G31" s="9">
        <v>1491</v>
      </c>
      <c r="H31" s="9">
        <v>224</v>
      </c>
      <c r="I31" s="9"/>
      <c r="J31" s="9"/>
      <c r="K31" s="9"/>
    </row>
    <row r="32" spans="1:19" ht="15" customHeight="1" x14ac:dyDescent="0.15">
      <c r="A32" s="9">
        <v>22</v>
      </c>
      <c r="B32" s="10" t="s">
        <v>124</v>
      </c>
      <c r="C32" s="12">
        <f>D32+F32+G32+I32+J32+K32</f>
        <v>40803</v>
      </c>
      <c r="D32" s="9">
        <v>35161</v>
      </c>
      <c r="E32" s="11">
        <v>845.89987439440199</v>
      </c>
      <c r="F32" s="9">
        <v>2414</v>
      </c>
      <c r="G32" s="9">
        <v>2691</v>
      </c>
      <c r="H32" s="9">
        <v>404</v>
      </c>
      <c r="I32" s="9">
        <v>537</v>
      </c>
      <c r="J32" s="9"/>
      <c r="K32" s="9"/>
    </row>
    <row r="33" spans="1:19" ht="15" customHeight="1" x14ac:dyDescent="0.15">
      <c r="A33" s="9">
        <v>23</v>
      </c>
      <c r="B33" s="10" t="s">
        <v>51</v>
      </c>
      <c r="C33" s="12">
        <f>D33+F33+G33+I33+J33+K33</f>
        <v>6038</v>
      </c>
      <c r="D33" s="9">
        <v>4642</v>
      </c>
      <c r="E33" s="11"/>
      <c r="F33" s="9">
        <v>856</v>
      </c>
      <c r="G33" s="9">
        <v>540</v>
      </c>
      <c r="H33" s="9">
        <v>81</v>
      </c>
      <c r="I33" s="9"/>
      <c r="J33" s="9"/>
      <c r="K33" s="9"/>
    </row>
    <row r="34" spans="1:19" ht="15" customHeight="1" x14ac:dyDescent="0.15">
      <c r="A34" s="9">
        <v>24</v>
      </c>
      <c r="B34" s="10" t="s">
        <v>52</v>
      </c>
      <c r="C34" s="12">
        <f>D34+F34+G34+I34+J34+K34</f>
        <v>7596</v>
      </c>
      <c r="D34" s="9">
        <v>5887</v>
      </c>
      <c r="E34" s="11"/>
      <c r="F34" s="9">
        <v>1040</v>
      </c>
      <c r="G34" s="9">
        <v>669</v>
      </c>
      <c r="H34" s="9">
        <v>101</v>
      </c>
      <c r="I34" s="9"/>
      <c r="J34" s="9"/>
      <c r="K34" s="9"/>
    </row>
    <row r="35" spans="1:19" s="1" customFormat="1" ht="15" customHeight="1" x14ac:dyDescent="0.15">
      <c r="A35" s="13" t="s">
        <v>23</v>
      </c>
      <c r="B35" s="14" t="s">
        <v>24</v>
      </c>
      <c r="C35" s="13">
        <f>SUM(C36:C44)</f>
        <v>87715</v>
      </c>
      <c r="D35" s="13">
        <f>SUM(D36:D44)</f>
        <v>78842</v>
      </c>
      <c r="E35" s="15">
        <v>143.98969055347999</v>
      </c>
      <c r="F35" s="13">
        <f t="shared" ref="F35:K35" si="6">SUM(F36:F44)</f>
        <v>2670</v>
      </c>
      <c r="G35" s="13">
        <f t="shared" si="6"/>
        <v>6045</v>
      </c>
      <c r="H35" s="13">
        <f t="shared" si="6"/>
        <v>910</v>
      </c>
      <c r="I35" s="13">
        <f t="shared" si="6"/>
        <v>0</v>
      </c>
      <c r="J35" s="13">
        <f t="shared" si="6"/>
        <v>0</v>
      </c>
      <c r="K35" s="13">
        <f t="shared" si="6"/>
        <v>158</v>
      </c>
      <c r="L35" s="17"/>
      <c r="M35" s="17"/>
      <c r="N35" s="17"/>
      <c r="O35" s="17"/>
      <c r="P35" s="17"/>
      <c r="Q35" s="17"/>
      <c r="R35" s="17"/>
      <c r="S35" s="17"/>
    </row>
    <row r="36" spans="1:19" ht="15" customHeight="1" x14ac:dyDescent="0.15">
      <c r="A36" s="9">
        <v>25</v>
      </c>
      <c r="B36" s="10" t="s">
        <v>125</v>
      </c>
      <c r="C36" s="12">
        <f t="shared" ref="C36:C44" si="7">D36+F36+G36+I36+J36+K36</f>
        <v>18798</v>
      </c>
      <c r="D36" s="9">
        <v>15767</v>
      </c>
      <c r="E36" s="11"/>
      <c r="F36" s="9">
        <v>1952</v>
      </c>
      <c r="G36" s="9">
        <v>1079</v>
      </c>
      <c r="H36" s="9">
        <v>162</v>
      </c>
      <c r="I36" s="9"/>
      <c r="J36" s="9"/>
      <c r="K36" s="9"/>
    </row>
    <row r="37" spans="1:19" ht="15" customHeight="1" x14ac:dyDescent="0.15">
      <c r="A37" s="9">
        <v>26</v>
      </c>
      <c r="B37" s="10" t="s">
        <v>126</v>
      </c>
      <c r="C37" s="12">
        <f t="shared" si="7"/>
        <v>8070</v>
      </c>
      <c r="D37" s="9">
        <v>6588</v>
      </c>
      <c r="E37" s="11"/>
      <c r="F37" s="9">
        <v>718</v>
      </c>
      <c r="G37" s="9">
        <v>606</v>
      </c>
      <c r="H37" s="9">
        <v>91</v>
      </c>
      <c r="I37" s="9"/>
      <c r="J37" s="9"/>
      <c r="K37" s="19">
        <v>158</v>
      </c>
    </row>
    <row r="38" spans="1:19" ht="15" customHeight="1" x14ac:dyDescent="0.15">
      <c r="A38" s="9">
        <v>27</v>
      </c>
      <c r="B38" s="10" t="s">
        <v>53</v>
      </c>
      <c r="C38" s="12">
        <f t="shared" si="7"/>
        <v>5476</v>
      </c>
      <c r="D38" s="9">
        <v>5476</v>
      </c>
      <c r="E38" s="11"/>
      <c r="F38" s="9"/>
      <c r="G38" s="9"/>
      <c r="H38" s="9"/>
      <c r="I38" s="9"/>
      <c r="J38" s="9"/>
      <c r="K38" s="9"/>
    </row>
    <row r="39" spans="1:19" ht="15" customHeight="1" x14ac:dyDescent="0.15">
      <c r="A39" s="9">
        <v>28</v>
      </c>
      <c r="B39" s="10" t="s">
        <v>54</v>
      </c>
      <c r="C39" s="12">
        <f t="shared" si="7"/>
        <v>8251</v>
      </c>
      <c r="D39" s="9">
        <v>7461</v>
      </c>
      <c r="E39" s="11">
        <v>143.98969055347999</v>
      </c>
      <c r="F39" s="9"/>
      <c r="G39" s="9">
        <v>790</v>
      </c>
      <c r="H39" s="9">
        <v>119</v>
      </c>
      <c r="I39" s="9"/>
      <c r="J39" s="9"/>
      <c r="K39" s="9"/>
    </row>
    <row r="40" spans="1:19" ht="15" customHeight="1" x14ac:dyDescent="0.15">
      <c r="A40" s="9">
        <v>29</v>
      </c>
      <c r="B40" s="10" t="s">
        <v>55</v>
      </c>
      <c r="C40" s="12">
        <f t="shared" si="7"/>
        <v>12034</v>
      </c>
      <c r="D40" s="9">
        <v>11159</v>
      </c>
      <c r="E40" s="11"/>
      <c r="F40" s="9"/>
      <c r="G40" s="9">
        <v>875</v>
      </c>
      <c r="H40" s="9">
        <v>132</v>
      </c>
      <c r="I40" s="9"/>
      <c r="J40" s="9"/>
      <c r="K40" s="9"/>
    </row>
    <row r="41" spans="1:19" ht="15" customHeight="1" x14ac:dyDescent="0.15">
      <c r="A41" s="9">
        <v>30</v>
      </c>
      <c r="B41" s="10" t="s">
        <v>56</v>
      </c>
      <c r="C41" s="12">
        <f t="shared" si="7"/>
        <v>8642</v>
      </c>
      <c r="D41" s="9">
        <v>7966</v>
      </c>
      <c r="E41" s="11"/>
      <c r="F41" s="9"/>
      <c r="G41" s="9">
        <v>676</v>
      </c>
      <c r="H41" s="9">
        <v>102</v>
      </c>
      <c r="I41" s="9"/>
      <c r="J41" s="9"/>
      <c r="K41" s="9"/>
    </row>
    <row r="42" spans="1:19" ht="15" customHeight="1" x14ac:dyDescent="0.15">
      <c r="A42" s="9">
        <v>31</v>
      </c>
      <c r="B42" s="10" t="s">
        <v>57</v>
      </c>
      <c r="C42" s="12">
        <f t="shared" si="7"/>
        <v>8625</v>
      </c>
      <c r="D42" s="9">
        <v>7966</v>
      </c>
      <c r="E42" s="11"/>
      <c r="F42" s="9"/>
      <c r="G42" s="9">
        <v>659</v>
      </c>
      <c r="H42" s="9">
        <v>99</v>
      </c>
      <c r="I42" s="9"/>
      <c r="J42" s="9"/>
      <c r="K42" s="9"/>
    </row>
    <row r="43" spans="1:19" ht="15" customHeight="1" x14ac:dyDescent="0.15">
      <c r="A43" s="9">
        <v>32</v>
      </c>
      <c r="B43" s="10" t="s">
        <v>58</v>
      </c>
      <c r="C43" s="12">
        <f t="shared" si="7"/>
        <v>8078</v>
      </c>
      <c r="D43" s="9">
        <v>7467</v>
      </c>
      <c r="E43" s="11"/>
      <c r="F43" s="9"/>
      <c r="G43" s="9">
        <v>611</v>
      </c>
      <c r="H43" s="9">
        <v>92</v>
      </c>
      <c r="I43" s="9"/>
      <c r="J43" s="9"/>
      <c r="K43" s="9"/>
    </row>
    <row r="44" spans="1:19" ht="15" customHeight="1" x14ac:dyDescent="0.15">
      <c r="A44" s="9">
        <v>33</v>
      </c>
      <c r="B44" s="10" t="s">
        <v>59</v>
      </c>
      <c r="C44" s="12">
        <f t="shared" si="7"/>
        <v>9741</v>
      </c>
      <c r="D44" s="9">
        <v>8992</v>
      </c>
      <c r="E44" s="11"/>
      <c r="F44" s="9"/>
      <c r="G44" s="9">
        <v>749</v>
      </c>
      <c r="H44" s="9">
        <v>113</v>
      </c>
      <c r="I44" s="9"/>
      <c r="J44" s="9"/>
      <c r="K44" s="9"/>
    </row>
    <row r="45" spans="1:19" s="1" customFormat="1" ht="15" customHeight="1" x14ac:dyDescent="0.15">
      <c r="A45" s="13" t="s">
        <v>25</v>
      </c>
      <c r="B45" s="14" t="s">
        <v>26</v>
      </c>
      <c r="C45" s="13">
        <f>SUM(C46:C55)</f>
        <v>36087</v>
      </c>
      <c r="D45" s="13">
        <f>SUM(D46:D55)</f>
        <v>32533</v>
      </c>
      <c r="E45" s="15">
        <v>79.827251521132695</v>
      </c>
      <c r="F45" s="13">
        <f t="shared" ref="F45:K45" si="8">SUM(F46:F55)</f>
        <v>2029</v>
      </c>
      <c r="G45" s="13">
        <f t="shared" si="8"/>
        <v>1356</v>
      </c>
      <c r="H45" s="13">
        <f t="shared" si="8"/>
        <v>204</v>
      </c>
      <c r="I45" s="13">
        <f t="shared" si="8"/>
        <v>0</v>
      </c>
      <c r="J45" s="13">
        <f t="shared" si="8"/>
        <v>0</v>
      </c>
      <c r="K45" s="13">
        <f t="shared" si="8"/>
        <v>169</v>
      </c>
      <c r="L45" s="17"/>
      <c r="M45" s="17"/>
      <c r="N45" s="17"/>
      <c r="O45" s="17"/>
      <c r="P45" s="17"/>
      <c r="Q45" s="17"/>
      <c r="R45" s="17"/>
      <c r="S45" s="17"/>
    </row>
    <row r="46" spans="1:19" ht="15" customHeight="1" x14ac:dyDescent="0.15">
      <c r="A46" s="9">
        <v>34</v>
      </c>
      <c r="B46" s="10" t="s">
        <v>60</v>
      </c>
      <c r="C46" s="16">
        <f t="shared" ref="C46:C55" si="9">D46+F46+G46+J46+I46+K46</f>
        <v>3986</v>
      </c>
      <c r="D46" s="9">
        <v>2520</v>
      </c>
      <c r="E46" s="11"/>
      <c r="F46" s="9">
        <v>910</v>
      </c>
      <c r="G46" s="9">
        <v>556</v>
      </c>
      <c r="H46" s="9">
        <v>84</v>
      </c>
      <c r="I46" s="9"/>
      <c r="J46" s="9"/>
      <c r="K46" s="9"/>
    </row>
    <row r="47" spans="1:19" ht="15" customHeight="1" x14ac:dyDescent="0.15">
      <c r="A47" s="9">
        <v>35</v>
      </c>
      <c r="B47" s="10" t="s">
        <v>61</v>
      </c>
      <c r="C47" s="16">
        <f t="shared" si="9"/>
        <v>5553</v>
      </c>
      <c r="D47" s="9">
        <v>3465</v>
      </c>
      <c r="E47" s="11"/>
      <c r="F47" s="9">
        <v>1119</v>
      </c>
      <c r="G47" s="9">
        <v>800</v>
      </c>
      <c r="H47" s="9">
        <v>120</v>
      </c>
      <c r="I47" s="9"/>
      <c r="J47" s="9"/>
      <c r="K47" s="9">
        <v>169</v>
      </c>
    </row>
    <row r="48" spans="1:19" ht="15" customHeight="1" x14ac:dyDescent="0.15">
      <c r="A48" s="9">
        <v>36</v>
      </c>
      <c r="B48" s="10" t="s">
        <v>62</v>
      </c>
      <c r="C48" s="16">
        <f t="shared" si="9"/>
        <v>1657</v>
      </c>
      <c r="D48" s="9">
        <v>1657</v>
      </c>
      <c r="E48" s="11"/>
      <c r="F48" s="9"/>
      <c r="G48" s="9"/>
      <c r="H48" s="9"/>
      <c r="I48" s="9"/>
      <c r="J48" s="9"/>
      <c r="K48" s="9"/>
    </row>
    <row r="49" spans="1:19" ht="15" customHeight="1" x14ac:dyDescent="0.15">
      <c r="A49" s="9">
        <v>37</v>
      </c>
      <c r="B49" s="10" t="s">
        <v>63</v>
      </c>
      <c r="C49" s="16">
        <f t="shared" si="9"/>
        <v>4459</v>
      </c>
      <c r="D49" s="9">
        <v>4459</v>
      </c>
      <c r="E49" s="11">
        <v>79.827251521132695</v>
      </c>
      <c r="F49" s="9"/>
      <c r="G49" s="9"/>
      <c r="H49" s="9"/>
      <c r="I49" s="9"/>
      <c r="J49" s="9"/>
      <c r="K49" s="9"/>
    </row>
    <row r="50" spans="1:19" ht="15" customHeight="1" x14ac:dyDescent="0.15">
      <c r="A50" s="9">
        <v>38</v>
      </c>
      <c r="B50" s="10" t="s">
        <v>64</v>
      </c>
      <c r="C50" s="16">
        <f t="shared" si="9"/>
        <v>3497</v>
      </c>
      <c r="D50" s="9">
        <v>3497</v>
      </c>
      <c r="E50" s="11"/>
      <c r="F50" s="9"/>
      <c r="G50" s="9"/>
      <c r="H50" s="9"/>
      <c r="I50" s="9"/>
      <c r="J50" s="9"/>
      <c r="K50" s="9"/>
    </row>
    <row r="51" spans="1:19" ht="15" customHeight="1" x14ac:dyDescent="0.15">
      <c r="A51" s="9">
        <v>39</v>
      </c>
      <c r="B51" s="10" t="s">
        <v>65</v>
      </c>
      <c r="C51" s="16">
        <f t="shared" si="9"/>
        <v>2953</v>
      </c>
      <c r="D51" s="9">
        <v>2953</v>
      </c>
      <c r="E51" s="11"/>
      <c r="F51" s="9"/>
      <c r="G51" s="9"/>
      <c r="H51" s="9"/>
      <c r="I51" s="9"/>
      <c r="J51" s="9"/>
      <c r="K51" s="9"/>
    </row>
    <row r="52" spans="1:19" ht="15" customHeight="1" x14ac:dyDescent="0.15">
      <c r="A52" s="9">
        <v>40</v>
      </c>
      <c r="B52" s="10" t="s">
        <v>66</v>
      </c>
      <c r="C52" s="16">
        <f t="shared" si="9"/>
        <v>3741</v>
      </c>
      <c r="D52" s="9">
        <v>3741</v>
      </c>
      <c r="E52" s="11"/>
      <c r="F52" s="9"/>
      <c r="G52" s="9"/>
      <c r="H52" s="9"/>
      <c r="I52" s="9"/>
      <c r="J52" s="9"/>
      <c r="K52" s="9"/>
    </row>
    <row r="53" spans="1:19" ht="15" customHeight="1" x14ac:dyDescent="0.15">
      <c r="A53" s="9">
        <v>41</v>
      </c>
      <c r="B53" s="10" t="s">
        <v>67</v>
      </c>
      <c r="C53" s="16">
        <f t="shared" si="9"/>
        <v>3947</v>
      </c>
      <c r="D53" s="9">
        <v>3947</v>
      </c>
      <c r="E53" s="11"/>
      <c r="F53" s="9"/>
      <c r="G53" s="9"/>
      <c r="H53" s="9"/>
      <c r="I53" s="9"/>
      <c r="J53" s="9"/>
      <c r="K53" s="9"/>
    </row>
    <row r="54" spans="1:19" ht="15" customHeight="1" x14ac:dyDescent="0.15">
      <c r="A54" s="9">
        <v>42</v>
      </c>
      <c r="B54" s="10" t="s">
        <v>68</v>
      </c>
      <c r="C54" s="16">
        <f t="shared" si="9"/>
        <v>6011</v>
      </c>
      <c r="D54" s="9">
        <v>6011</v>
      </c>
      <c r="E54" s="11"/>
      <c r="F54" s="9"/>
      <c r="G54" s="9"/>
      <c r="H54" s="9"/>
      <c r="I54" s="9"/>
      <c r="J54" s="9"/>
      <c r="K54" s="9"/>
    </row>
    <row r="55" spans="1:19" ht="15" customHeight="1" x14ac:dyDescent="0.15">
      <c r="A55" s="9">
        <v>43</v>
      </c>
      <c r="B55" s="10" t="s">
        <v>69</v>
      </c>
      <c r="C55" s="16">
        <f t="shared" si="9"/>
        <v>283</v>
      </c>
      <c r="D55" s="9">
        <v>283</v>
      </c>
      <c r="E55" s="11">
        <v>0</v>
      </c>
      <c r="F55" s="9"/>
      <c r="G55" s="9"/>
      <c r="H55" s="9"/>
      <c r="I55" s="9"/>
      <c r="J55" s="9"/>
      <c r="K55" s="9"/>
    </row>
    <row r="56" spans="1:19" s="1" customFormat="1" ht="15" customHeight="1" x14ac:dyDescent="0.15">
      <c r="A56" s="13" t="s">
        <v>27</v>
      </c>
      <c r="B56" s="14" t="s">
        <v>28</v>
      </c>
      <c r="C56" s="13">
        <f>SUM(C57:C63)</f>
        <v>18241</v>
      </c>
      <c r="D56" s="13">
        <f>SUM(D57:D63)</f>
        <v>15029</v>
      </c>
      <c r="E56" s="15">
        <v>376.113730160025</v>
      </c>
      <c r="F56" s="13">
        <f t="shared" ref="F56:K56" si="10">SUM(F57:F63)</f>
        <v>1691</v>
      </c>
      <c r="G56" s="13">
        <f t="shared" si="10"/>
        <v>1521</v>
      </c>
      <c r="H56" s="13">
        <f t="shared" si="10"/>
        <v>229</v>
      </c>
      <c r="I56" s="13">
        <f t="shared" si="10"/>
        <v>0</v>
      </c>
      <c r="J56" s="13">
        <f t="shared" si="10"/>
        <v>0</v>
      </c>
      <c r="K56" s="13">
        <f t="shared" si="10"/>
        <v>0</v>
      </c>
      <c r="L56" s="17"/>
      <c r="M56" s="17"/>
      <c r="N56" s="17"/>
      <c r="O56" s="17"/>
      <c r="P56" s="17"/>
      <c r="Q56" s="17"/>
      <c r="R56" s="17"/>
      <c r="S56" s="17"/>
    </row>
    <row r="57" spans="1:19" ht="15" customHeight="1" x14ac:dyDescent="0.15">
      <c r="A57" s="9">
        <v>44</v>
      </c>
      <c r="B57" s="10" t="s">
        <v>70</v>
      </c>
      <c r="C57" s="9">
        <f t="shared" ref="C57:C63" si="11">D57+F57+G57+I57+J57+K57</f>
        <v>4220</v>
      </c>
      <c r="D57" s="9">
        <v>2532</v>
      </c>
      <c r="E57" s="11">
        <v>273.817757695382</v>
      </c>
      <c r="F57" s="9">
        <v>833</v>
      </c>
      <c r="G57" s="9">
        <v>855</v>
      </c>
      <c r="H57" s="9">
        <v>129</v>
      </c>
      <c r="I57" s="9"/>
      <c r="J57" s="9"/>
      <c r="K57" s="9"/>
    </row>
    <row r="58" spans="1:19" ht="15" customHeight="1" x14ac:dyDescent="0.15">
      <c r="A58" s="9">
        <v>45</v>
      </c>
      <c r="B58" s="10" t="s">
        <v>71</v>
      </c>
      <c r="C58" s="9">
        <f t="shared" si="11"/>
        <v>3795</v>
      </c>
      <c r="D58" s="9">
        <v>2271</v>
      </c>
      <c r="E58" s="11">
        <v>102.295972464643</v>
      </c>
      <c r="F58" s="9">
        <v>858</v>
      </c>
      <c r="G58" s="9">
        <v>666</v>
      </c>
      <c r="H58" s="9">
        <v>100</v>
      </c>
      <c r="I58" s="9"/>
      <c r="J58" s="9"/>
      <c r="K58" s="9"/>
    </row>
    <row r="59" spans="1:19" ht="15" customHeight="1" x14ac:dyDescent="0.15">
      <c r="A59" s="9">
        <v>46</v>
      </c>
      <c r="B59" s="10" t="s">
        <v>72</v>
      </c>
      <c r="C59" s="9">
        <f t="shared" si="11"/>
        <v>2564</v>
      </c>
      <c r="D59" s="9">
        <v>2564</v>
      </c>
      <c r="E59" s="11"/>
      <c r="F59" s="9"/>
      <c r="G59" s="9"/>
      <c r="H59" s="9"/>
      <c r="I59" s="9"/>
      <c r="J59" s="9"/>
      <c r="K59" s="9"/>
    </row>
    <row r="60" spans="1:19" ht="15" customHeight="1" x14ac:dyDescent="0.15">
      <c r="A60" s="9">
        <v>47</v>
      </c>
      <c r="B60" s="10" t="s">
        <v>73</v>
      </c>
      <c r="C60" s="9">
        <f t="shared" si="11"/>
        <v>2023</v>
      </c>
      <c r="D60" s="9">
        <v>2023</v>
      </c>
      <c r="E60" s="11"/>
      <c r="F60" s="9"/>
      <c r="G60" s="9"/>
      <c r="H60" s="9"/>
      <c r="I60" s="9"/>
      <c r="J60" s="9"/>
      <c r="K60" s="9"/>
    </row>
    <row r="61" spans="1:19" ht="15" customHeight="1" x14ac:dyDescent="0.15">
      <c r="A61" s="9">
        <v>48</v>
      </c>
      <c r="B61" s="10" t="s">
        <v>74</v>
      </c>
      <c r="C61" s="9">
        <f t="shared" si="11"/>
        <v>1844</v>
      </c>
      <c r="D61" s="9">
        <v>1844</v>
      </c>
      <c r="E61" s="11"/>
      <c r="F61" s="9"/>
      <c r="G61" s="9"/>
      <c r="H61" s="9"/>
      <c r="I61" s="9"/>
      <c r="J61" s="9"/>
      <c r="K61" s="9"/>
    </row>
    <row r="62" spans="1:19" ht="15" customHeight="1" x14ac:dyDescent="0.15">
      <c r="A62" s="9">
        <v>49</v>
      </c>
      <c r="B62" s="10" t="s">
        <v>75</v>
      </c>
      <c r="C62" s="9">
        <f t="shared" si="11"/>
        <v>2369</v>
      </c>
      <c r="D62" s="9">
        <v>2369</v>
      </c>
      <c r="E62" s="11"/>
      <c r="F62" s="9"/>
      <c r="G62" s="9"/>
      <c r="H62" s="9"/>
      <c r="I62" s="9"/>
      <c r="J62" s="9"/>
      <c r="K62" s="9"/>
    </row>
    <row r="63" spans="1:19" ht="15" customHeight="1" x14ac:dyDescent="0.15">
      <c r="A63" s="9">
        <v>50</v>
      </c>
      <c r="B63" s="10" t="s">
        <v>76</v>
      </c>
      <c r="C63" s="9">
        <f t="shared" si="11"/>
        <v>1426</v>
      </c>
      <c r="D63" s="9">
        <v>1426</v>
      </c>
      <c r="E63" s="11"/>
      <c r="F63" s="9"/>
      <c r="G63" s="9"/>
      <c r="H63" s="9"/>
      <c r="I63" s="9"/>
      <c r="J63" s="9"/>
      <c r="K63" s="9"/>
    </row>
    <row r="64" spans="1:19" s="1" customFormat="1" ht="15" customHeight="1" x14ac:dyDescent="0.15">
      <c r="A64" s="13" t="s">
        <v>29</v>
      </c>
      <c r="B64" s="14" t="s">
        <v>30</v>
      </c>
      <c r="C64" s="13">
        <f>SUM(C65:C69)</f>
        <v>13507</v>
      </c>
      <c r="D64" s="13">
        <f>SUM(D65:D69)</f>
        <v>11311</v>
      </c>
      <c r="E64" s="15">
        <v>111.47333735706199</v>
      </c>
      <c r="F64" s="13">
        <f t="shared" ref="F64:K64" si="12">SUM(F65:F69)</f>
        <v>1002</v>
      </c>
      <c r="G64" s="13">
        <f t="shared" si="12"/>
        <v>1194</v>
      </c>
      <c r="H64" s="13">
        <f t="shared" si="12"/>
        <v>180</v>
      </c>
      <c r="I64" s="13">
        <f t="shared" si="12"/>
        <v>0</v>
      </c>
      <c r="J64" s="13">
        <f t="shared" si="12"/>
        <v>0</v>
      </c>
      <c r="K64" s="13">
        <f t="shared" si="12"/>
        <v>0</v>
      </c>
      <c r="L64" s="17"/>
      <c r="M64" s="17"/>
      <c r="N64" s="17"/>
      <c r="O64" s="17"/>
      <c r="P64" s="17"/>
      <c r="Q64" s="17"/>
      <c r="R64" s="17"/>
      <c r="S64" s="17"/>
    </row>
    <row r="65" spans="1:19" ht="15" customHeight="1" x14ac:dyDescent="0.15">
      <c r="A65" s="9">
        <v>51</v>
      </c>
      <c r="B65" s="10" t="s">
        <v>77</v>
      </c>
      <c r="C65" s="16">
        <f>D65+F65+G65+I65+J65+K65</f>
        <v>4542</v>
      </c>
      <c r="D65" s="9">
        <v>2838</v>
      </c>
      <c r="E65" s="11">
        <v>111.47333735706199</v>
      </c>
      <c r="F65" s="9">
        <v>1002</v>
      </c>
      <c r="G65" s="9">
        <v>702</v>
      </c>
      <c r="H65" s="9">
        <v>106</v>
      </c>
      <c r="I65" s="9"/>
      <c r="J65" s="9"/>
      <c r="K65" s="9"/>
    </row>
    <row r="66" spans="1:19" ht="15" customHeight="1" x14ac:dyDescent="0.15">
      <c r="A66" s="9">
        <v>52</v>
      </c>
      <c r="B66" s="10" t="s">
        <v>78</v>
      </c>
      <c r="C66" s="16">
        <f>D66+F66+G66+I66+J66+K66</f>
        <v>2581</v>
      </c>
      <c r="D66" s="9">
        <v>2089</v>
      </c>
      <c r="E66" s="11"/>
      <c r="F66" s="9"/>
      <c r="G66" s="9">
        <v>492</v>
      </c>
      <c r="H66" s="9">
        <v>74</v>
      </c>
      <c r="I66" s="9"/>
      <c r="J66" s="9"/>
      <c r="K66" s="19"/>
    </row>
    <row r="67" spans="1:19" ht="15" customHeight="1" x14ac:dyDescent="0.15">
      <c r="A67" s="9">
        <v>53</v>
      </c>
      <c r="B67" s="10" t="s">
        <v>79</v>
      </c>
      <c r="C67" s="16">
        <f>D67+F67+G67+I67+J67+K67</f>
        <v>1198</v>
      </c>
      <c r="D67" s="9">
        <v>1198</v>
      </c>
      <c r="E67" s="11"/>
      <c r="F67" s="9"/>
      <c r="G67" s="9"/>
      <c r="H67" s="9"/>
      <c r="I67" s="9"/>
      <c r="J67" s="9"/>
      <c r="K67" s="9"/>
    </row>
    <row r="68" spans="1:19" ht="15" customHeight="1" x14ac:dyDescent="0.15">
      <c r="A68" s="9">
        <v>54</v>
      </c>
      <c r="B68" s="10" t="s">
        <v>80</v>
      </c>
      <c r="C68" s="16">
        <f>D68+F68+G68+I68+J68+K68</f>
        <v>1371</v>
      </c>
      <c r="D68" s="9">
        <v>1371</v>
      </c>
      <c r="E68" s="11"/>
      <c r="F68" s="9"/>
      <c r="G68" s="9"/>
      <c r="H68" s="9"/>
      <c r="I68" s="9"/>
      <c r="J68" s="9"/>
      <c r="K68" s="9"/>
    </row>
    <row r="69" spans="1:19" ht="15" customHeight="1" x14ac:dyDescent="0.15">
      <c r="A69" s="9">
        <v>55</v>
      </c>
      <c r="B69" s="10" t="s">
        <v>81</v>
      </c>
      <c r="C69" s="16">
        <f>D69+F69+G69+I69+J69+K69</f>
        <v>3815</v>
      </c>
      <c r="D69" s="9">
        <v>3815</v>
      </c>
      <c r="E69" s="11"/>
      <c r="F69" s="9"/>
      <c r="G69" s="9"/>
      <c r="H69" s="9"/>
      <c r="I69" s="9"/>
      <c r="J69" s="9"/>
      <c r="K69" s="9"/>
    </row>
    <row r="70" spans="1:19" s="1" customFormat="1" ht="15" customHeight="1" x14ac:dyDescent="0.15">
      <c r="A70" s="13" t="s">
        <v>31</v>
      </c>
      <c r="B70" s="14" t="s">
        <v>32</v>
      </c>
      <c r="C70" s="13">
        <f>SUM(C71:C73)</f>
        <v>5730</v>
      </c>
      <c r="D70" s="13">
        <f>SUM(D71:D73)</f>
        <v>4619</v>
      </c>
      <c r="E70" s="15">
        <v>68.118199761838696</v>
      </c>
      <c r="F70" s="13">
        <f t="shared" ref="F70:K70" si="13">SUM(F71:F73)</f>
        <v>664</v>
      </c>
      <c r="G70" s="13">
        <f t="shared" si="13"/>
        <v>447</v>
      </c>
      <c r="H70" s="13">
        <f t="shared" si="13"/>
        <v>68</v>
      </c>
      <c r="I70" s="13">
        <f t="shared" si="13"/>
        <v>0</v>
      </c>
      <c r="J70" s="13">
        <f t="shared" si="13"/>
        <v>0</v>
      </c>
      <c r="K70" s="13">
        <f t="shared" si="13"/>
        <v>0</v>
      </c>
      <c r="L70" s="17"/>
      <c r="M70" s="17"/>
      <c r="N70" s="17"/>
      <c r="O70" s="17"/>
      <c r="P70" s="17"/>
      <c r="Q70" s="17"/>
      <c r="R70" s="17"/>
      <c r="S70" s="17"/>
    </row>
    <row r="71" spans="1:19" ht="15" customHeight="1" x14ac:dyDescent="0.15">
      <c r="A71" s="9">
        <v>56</v>
      </c>
      <c r="B71" s="10" t="s">
        <v>82</v>
      </c>
      <c r="C71" s="9">
        <f t="shared" ref="C71:C73" si="14">D71+F71+G71+I71+J71+K71</f>
        <v>2988</v>
      </c>
      <c r="D71" s="9">
        <v>1877</v>
      </c>
      <c r="E71" s="11"/>
      <c r="F71" s="9">
        <v>664</v>
      </c>
      <c r="G71" s="9">
        <v>447</v>
      </c>
      <c r="H71" s="9">
        <v>68</v>
      </c>
      <c r="I71" s="9"/>
      <c r="J71" s="9"/>
      <c r="K71" s="9"/>
    </row>
    <row r="72" spans="1:19" ht="15" customHeight="1" x14ac:dyDescent="0.15">
      <c r="A72" s="9">
        <v>57</v>
      </c>
      <c r="B72" s="10" t="s">
        <v>83</v>
      </c>
      <c r="C72" s="9">
        <f t="shared" si="14"/>
        <v>929</v>
      </c>
      <c r="D72" s="9">
        <v>929</v>
      </c>
      <c r="E72" s="11"/>
      <c r="F72" s="9"/>
      <c r="G72" s="9"/>
      <c r="H72" s="9"/>
      <c r="I72" s="9"/>
      <c r="J72" s="9"/>
      <c r="K72" s="19"/>
    </row>
    <row r="73" spans="1:19" ht="15" customHeight="1" x14ac:dyDescent="0.15">
      <c r="A73" s="9">
        <v>58</v>
      </c>
      <c r="B73" s="10" t="s">
        <v>84</v>
      </c>
      <c r="C73" s="9">
        <f t="shared" si="14"/>
        <v>1813</v>
      </c>
      <c r="D73" s="9">
        <v>1813</v>
      </c>
      <c r="E73" s="11">
        <v>68.118199761838696</v>
      </c>
      <c r="F73" s="9"/>
      <c r="G73" s="9"/>
      <c r="H73" s="9"/>
      <c r="I73" s="9"/>
      <c r="J73" s="9"/>
      <c r="K73" s="9"/>
    </row>
    <row r="74" spans="1:19" s="1" customFormat="1" ht="15" customHeight="1" x14ac:dyDescent="0.15">
      <c r="A74" s="13" t="s">
        <v>33</v>
      </c>
      <c r="B74" s="14" t="s">
        <v>34</v>
      </c>
      <c r="C74" s="13">
        <f>SUM(C75:C77)</f>
        <v>3417</v>
      </c>
      <c r="D74" s="13">
        <f>SUM(D75:D77)</f>
        <v>3417</v>
      </c>
      <c r="E74" s="15"/>
      <c r="F74" s="13">
        <f t="shared" ref="F74:K74" si="15">SUM(F75:F77)</f>
        <v>0</v>
      </c>
      <c r="G74" s="13">
        <f t="shared" si="15"/>
        <v>0</v>
      </c>
      <c r="H74" s="13">
        <f t="shared" si="15"/>
        <v>0</v>
      </c>
      <c r="I74" s="13">
        <f t="shared" si="15"/>
        <v>0</v>
      </c>
      <c r="J74" s="13">
        <f t="shared" si="15"/>
        <v>0</v>
      </c>
      <c r="K74" s="13">
        <f t="shared" si="15"/>
        <v>0</v>
      </c>
      <c r="L74" s="17"/>
      <c r="M74" s="17"/>
      <c r="N74" s="17"/>
      <c r="O74" s="17"/>
      <c r="P74" s="17"/>
      <c r="Q74" s="17"/>
      <c r="R74" s="17"/>
      <c r="S74" s="17"/>
    </row>
    <row r="75" spans="1:19" ht="15" customHeight="1" x14ac:dyDescent="0.15">
      <c r="A75" s="9">
        <v>59</v>
      </c>
      <c r="B75" s="10" t="s">
        <v>85</v>
      </c>
      <c r="C75" s="9">
        <f t="shared" ref="C75:C77" si="16">D75+F75+G75+I75+J75+K75</f>
        <v>1514</v>
      </c>
      <c r="D75" s="9">
        <v>1514</v>
      </c>
      <c r="E75" s="11"/>
      <c r="F75" s="9"/>
      <c r="G75" s="9"/>
      <c r="H75" s="9"/>
      <c r="I75" s="9"/>
      <c r="J75" s="9"/>
      <c r="K75" s="9"/>
    </row>
    <row r="76" spans="1:19" ht="15" customHeight="1" x14ac:dyDescent="0.15">
      <c r="A76" s="9">
        <v>60</v>
      </c>
      <c r="B76" s="10" t="s">
        <v>86</v>
      </c>
      <c r="C76" s="9">
        <f t="shared" si="16"/>
        <v>684</v>
      </c>
      <c r="D76" s="9">
        <v>684</v>
      </c>
      <c r="E76" s="11"/>
      <c r="F76" s="9"/>
      <c r="G76" s="9"/>
      <c r="H76" s="9"/>
      <c r="I76" s="9"/>
      <c r="J76" s="9"/>
      <c r="K76" s="9"/>
    </row>
    <row r="77" spans="1:19" ht="15" customHeight="1" x14ac:dyDescent="0.15">
      <c r="A77" s="9">
        <v>61</v>
      </c>
      <c r="B77" s="10" t="s">
        <v>87</v>
      </c>
      <c r="C77" s="9">
        <f t="shared" si="16"/>
        <v>1219</v>
      </c>
      <c r="D77" s="9">
        <v>1219</v>
      </c>
      <c r="E77" s="11"/>
      <c r="F77" s="9"/>
      <c r="G77" s="9"/>
      <c r="H77" s="9"/>
      <c r="I77" s="9"/>
      <c r="J77" s="9"/>
      <c r="K77" s="9"/>
    </row>
    <row r="78" spans="1:19" s="1" customFormat="1" ht="15" customHeight="1" x14ac:dyDescent="0.15">
      <c r="A78" s="13" t="s">
        <v>35</v>
      </c>
      <c r="B78" s="14" t="s">
        <v>36</v>
      </c>
      <c r="C78" s="13">
        <f>SUM(C79:C87)</f>
        <v>14645</v>
      </c>
      <c r="D78" s="13">
        <f>SUM(D79:D87)</f>
        <v>14645</v>
      </c>
      <c r="E78" s="15"/>
      <c r="F78" s="13">
        <f t="shared" ref="F78:K78" si="17">SUM(F79:F87)</f>
        <v>0</v>
      </c>
      <c r="G78" s="13">
        <f t="shared" si="17"/>
        <v>0</v>
      </c>
      <c r="H78" s="13">
        <f t="shared" si="17"/>
        <v>0</v>
      </c>
      <c r="I78" s="13">
        <f t="shared" si="17"/>
        <v>0</v>
      </c>
      <c r="J78" s="13">
        <f t="shared" si="17"/>
        <v>0</v>
      </c>
      <c r="K78" s="13">
        <f t="shared" si="17"/>
        <v>0</v>
      </c>
      <c r="L78" s="17"/>
      <c r="M78" s="17"/>
      <c r="N78" s="17"/>
      <c r="O78" s="17"/>
      <c r="P78" s="17"/>
      <c r="Q78" s="17"/>
      <c r="R78" s="17"/>
      <c r="S78" s="17"/>
    </row>
    <row r="79" spans="1:19" ht="15" customHeight="1" x14ac:dyDescent="0.15">
      <c r="A79" s="9">
        <v>62</v>
      </c>
      <c r="B79" s="10" t="s">
        <v>88</v>
      </c>
      <c r="C79" s="9">
        <f t="shared" ref="C79:C87" si="18">D79+F79+G79+I79+J79+K79</f>
        <v>2270</v>
      </c>
      <c r="D79" s="9">
        <v>2270</v>
      </c>
      <c r="E79" s="11"/>
      <c r="F79" s="9"/>
      <c r="G79" s="9"/>
      <c r="H79" s="9"/>
      <c r="I79" s="9"/>
      <c r="J79" s="9"/>
      <c r="K79" s="9"/>
    </row>
    <row r="80" spans="1:19" ht="15" customHeight="1" x14ac:dyDescent="0.15">
      <c r="A80" s="9">
        <v>63</v>
      </c>
      <c r="B80" s="10" t="s">
        <v>89</v>
      </c>
      <c r="C80" s="9">
        <f t="shared" si="18"/>
        <v>1319</v>
      </c>
      <c r="D80" s="9">
        <v>1319</v>
      </c>
      <c r="E80" s="11"/>
      <c r="F80" s="9"/>
      <c r="G80" s="9"/>
      <c r="H80" s="9"/>
      <c r="I80" s="9"/>
      <c r="J80" s="9"/>
      <c r="K80" s="9"/>
    </row>
    <row r="81" spans="1:19" ht="15" customHeight="1" x14ac:dyDescent="0.15">
      <c r="A81" s="9">
        <v>64</v>
      </c>
      <c r="B81" s="10" t="s">
        <v>90</v>
      </c>
      <c r="C81" s="9">
        <f t="shared" si="18"/>
        <v>770</v>
      </c>
      <c r="D81" s="9">
        <v>770</v>
      </c>
      <c r="E81" s="11"/>
      <c r="F81" s="9"/>
      <c r="G81" s="9"/>
      <c r="H81" s="9"/>
      <c r="I81" s="9"/>
      <c r="J81" s="9"/>
      <c r="K81" s="9"/>
    </row>
    <row r="82" spans="1:19" ht="15" customHeight="1" x14ac:dyDescent="0.15">
      <c r="A82" s="9">
        <v>65</v>
      </c>
      <c r="B82" s="10" t="s">
        <v>91</v>
      </c>
      <c r="C82" s="9">
        <f t="shared" si="18"/>
        <v>3137</v>
      </c>
      <c r="D82" s="9">
        <v>3137</v>
      </c>
      <c r="E82" s="11"/>
      <c r="F82" s="9"/>
      <c r="G82" s="9"/>
      <c r="H82" s="9"/>
      <c r="I82" s="9"/>
      <c r="J82" s="9"/>
      <c r="K82" s="9"/>
    </row>
    <row r="83" spans="1:19" ht="15" customHeight="1" x14ac:dyDescent="0.15">
      <c r="A83" s="9">
        <v>66</v>
      </c>
      <c r="B83" s="10" t="s">
        <v>92</v>
      </c>
      <c r="C83" s="9">
        <f t="shared" si="18"/>
        <v>3258</v>
      </c>
      <c r="D83" s="9">
        <v>3258</v>
      </c>
      <c r="E83" s="11"/>
      <c r="F83" s="9"/>
      <c r="G83" s="9"/>
      <c r="H83" s="9"/>
      <c r="I83" s="9"/>
      <c r="J83" s="9"/>
      <c r="K83" s="9"/>
    </row>
    <row r="84" spans="1:19" ht="15" customHeight="1" x14ac:dyDescent="0.15">
      <c r="A84" s="9">
        <v>67</v>
      </c>
      <c r="B84" s="10" t="s">
        <v>93</v>
      </c>
      <c r="C84" s="9">
        <f t="shared" si="18"/>
        <v>1034</v>
      </c>
      <c r="D84" s="9">
        <v>1034</v>
      </c>
      <c r="E84" s="11"/>
      <c r="F84" s="9"/>
      <c r="G84" s="9"/>
      <c r="H84" s="9"/>
      <c r="I84" s="9"/>
      <c r="J84" s="9"/>
      <c r="K84" s="9"/>
    </row>
    <row r="85" spans="1:19" ht="15" customHeight="1" x14ac:dyDescent="0.15">
      <c r="A85" s="9">
        <v>68</v>
      </c>
      <c r="B85" s="10" t="s">
        <v>94</v>
      </c>
      <c r="C85" s="9">
        <f t="shared" si="18"/>
        <v>1221</v>
      </c>
      <c r="D85" s="9">
        <v>1221</v>
      </c>
      <c r="E85" s="11"/>
      <c r="F85" s="9"/>
      <c r="G85" s="9"/>
      <c r="H85" s="9"/>
      <c r="I85" s="9"/>
      <c r="J85" s="9"/>
      <c r="K85" s="9"/>
    </row>
    <row r="86" spans="1:19" ht="15" customHeight="1" x14ac:dyDescent="0.15">
      <c r="A86" s="9">
        <v>69</v>
      </c>
      <c r="B86" s="10" t="s">
        <v>95</v>
      </c>
      <c r="C86" s="9">
        <f t="shared" si="18"/>
        <v>948</v>
      </c>
      <c r="D86" s="9">
        <v>948</v>
      </c>
      <c r="E86" s="11"/>
      <c r="F86" s="9"/>
      <c r="G86" s="9"/>
      <c r="H86" s="9"/>
      <c r="I86" s="9"/>
      <c r="J86" s="9"/>
      <c r="K86" s="9"/>
    </row>
    <row r="87" spans="1:19" ht="15" customHeight="1" x14ac:dyDescent="0.15">
      <c r="A87" s="9">
        <v>70</v>
      </c>
      <c r="B87" s="10" t="s">
        <v>96</v>
      </c>
      <c r="C87" s="9">
        <f t="shared" si="18"/>
        <v>688</v>
      </c>
      <c r="D87" s="9">
        <v>688</v>
      </c>
      <c r="E87" s="11"/>
      <c r="F87" s="9"/>
      <c r="G87" s="9"/>
      <c r="H87" s="9"/>
      <c r="I87" s="9"/>
      <c r="J87" s="9"/>
      <c r="K87" s="9"/>
    </row>
    <row r="88" spans="1:19" s="1" customFormat="1" ht="15" customHeight="1" x14ac:dyDescent="0.15">
      <c r="A88" s="13" t="s">
        <v>37</v>
      </c>
      <c r="B88" s="14" t="s">
        <v>38</v>
      </c>
      <c r="C88" s="13">
        <f>SUM(C89:C92)</f>
        <v>4000</v>
      </c>
      <c r="D88" s="13">
        <f>SUM(D89:D92)</f>
        <v>4000</v>
      </c>
      <c r="E88" s="15"/>
      <c r="F88" s="13">
        <f t="shared" ref="F88:K88" si="19">SUM(F89:F92)</f>
        <v>0</v>
      </c>
      <c r="G88" s="13">
        <f t="shared" si="19"/>
        <v>0</v>
      </c>
      <c r="H88" s="13">
        <f t="shared" si="19"/>
        <v>0</v>
      </c>
      <c r="I88" s="13">
        <f t="shared" si="19"/>
        <v>0</v>
      </c>
      <c r="J88" s="13">
        <f t="shared" si="19"/>
        <v>0</v>
      </c>
      <c r="K88" s="13">
        <f t="shared" si="19"/>
        <v>0</v>
      </c>
      <c r="L88" s="17"/>
      <c r="M88" s="17"/>
      <c r="N88" s="17"/>
      <c r="O88" s="17"/>
      <c r="P88" s="17"/>
      <c r="Q88" s="17"/>
      <c r="R88" s="17"/>
      <c r="S88" s="17"/>
    </row>
    <row r="89" spans="1:19" ht="15" customHeight="1" x14ac:dyDescent="0.15">
      <c r="A89" s="9">
        <v>71</v>
      </c>
      <c r="B89" s="10" t="s">
        <v>97</v>
      </c>
      <c r="C89" s="9">
        <f t="shared" ref="C89:C92" si="20">D89+F89+G89+I89+J89+K89</f>
        <v>887</v>
      </c>
      <c r="D89" s="9">
        <v>887</v>
      </c>
      <c r="E89" s="11"/>
      <c r="F89" s="9"/>
      <c r="G89" s="9"/>
      <c r="H89" s="9"/>
      <c r="I89" s="9"/>
      <c r="J89" s="9"/>
      <c r="K89" s="9"/>
    </row>
    <row r="90" spans="1:19" ht="15" customHeight="1" x14ac:dyDescent="0.15">
      <c r="A90" s="9">
        <v>72</v>
      </c>
      <c r="B90" s="10" t="s">
        <v>98</v>
      </c>
      <c r="C90" s="9">
        <f t="shared" si="20"/>
        <v>525</v>
      </c>
      <c r="D90" s="9">
        <v>525</v>
      </c>
      <c r="E90" s="11"/>
      <c r="F90" s="9"/>
      <c r="G90" s="9"/>
      <c r="H90" s="9"/>
      <c r="I90" s="9"/>
      <c r="J90" s="9"/>
      <c r="K90" s="9"/>
    </row>
    <row r="91" spans="1:19" ht="15" customHeight="1" x14ac:dyDescent="0.15">
      <c r="A91" s="9">
        <v>73</v>
      </c>
      <c r="B91" s="10" t="s">
        <v>99</v>
      </c>
      <c r="C91" s="9">
        <f t="shared" si="20"/>
        <v>754</v>
      </c>
      <c r="D91" s="9">
        <v>754</v>
      </c>
      <c r="E91" s="11"/>
      <c r="F91" s="9"/>
      <c r="G91" s="9"/>
      <c r="H91" s="9"/>
      <c r="I91" s="9"/>
      <c r="J91" s="9"/>
      <c r="K91" s="9"/>
    </row>
    <row r="92" spans="1:19" ht="15" customHeight="1" x14ac:dyDescent="0.15">
      <c r="A92" s="9">
        <v>74</v>
      </c>
      <c r="B92" s="10" t="s">
        <v>100</v>
      </c>
      <c r="C92" s="9">
        <f t="shared" si="20"/>
        <v>1834</v>
      </c>
      <c r="D92" s="9">
        <v>1834</v>
      </c>
      <c r="E92" s="11"/>
      <c r="F92" s="9"/>
      <c r="G92" s="9"/>
      <c r="H92" s="9"/>
      <c r="I92" s="9"/>
      <c r="J92" s="9"/>
      <c r="K92" s="9"/>
    </row>
    <row r="93" spans="1:19" s="1" customFormat="1" ht="15" customHeight="1" x14ac:dyDescent="0.15">
      <c r="A93" s="13" t="s">
        <v>39</v>
      </c>
      <c r="B93" s="14" t="s">
        <v>40</v>
      </c>
      <c r="C93" s="13">
        <f>SUM(C94:C96)</f>
        <v>5727</v>
      </c>
      <c r="D93" s="13">
        <f>SUM(D94:D96)</f>
        <v>5727</v>
      </c>
      <c r="E93" s="15"/>
      <c r="F93" s="13">
        <f t="shared" ref="F93:K93" si="21">SUM(F94:F96)</f>
        <v>0</v>
      </c>
      <c r="G93" s="13">
        <f t="shared" si="21"/>
        <v>0</v>
      </c>
      <c r="H93" s="13">
        <f t="shared" si="21"/>
        <v>0</v>
      </c>
      <c r="I93" s="13">
        <f t="shared" si="21"/>
        <v>0</v>
      </c>
      <c r="J93" s="13">
        <f t="shared" si="21"/>
        <v>0</v>
      </c>
      <c r="K93" s="13">
        <f t="shared" si="21"/>
        <v>0</v>
      </c>
      <c r="L93" s="17"/>
      <c r="M93" s="17"/>
      <c r="N93" s="17"/>
      <c r="O93" s="17"/>
      <c r="P93" s="17"/>
      <c r="Q93" s="17"/>
      <c r="R93" s="17"/>
      <c r="S93" s="17"/>
    </row>
    <row r="94" spans="1:19" ht="15" customHeight="1" x14ac:dyDescent="0.15">
      <c r="A94" s="9">
        <v>75</v>
      </c>
      <c r="B94" s="10" t="s">
        <v>101</v>
      </c>
      <c r="C94" s="9">
        <f t="shared" ref="C94:C96" si="22">D94+F94+G94+I94+J94+K94</f>
        <v>1922</v>
      </c>
      <c r="D94" s="9">
        <v>1922</v>
      </c>
      <c r="E94" s="11"/>
      <c r="F94" s="9"/>
      <c r="G94" s="9"/>
      <c r="H94" s="9"/>
      <c r="I94" s="9"/>
      <c r="J94" s="9"/>
      <c r="K94" s="9"/>
    </row>
    <row r="95" spans="1:19" ht="15" customHeight="1" x14ac:dyDescent="0.15">
      <c r="A95" s="9">
        <v>76</v>
      </c>
      <c r="B95" s="10" t="s">
        <v>102</v>
      </c>
      <c r="C95" s="9">
        <f t="shared" si="22"/>
        <v>1949</v>
      </c>
      <c r="D95" s="9">
        <v>1949</v>
      </c>
      <c r="E95" s="11"/>
      <c r="F95" s="9"/>
      <c r="G95" s="9"/>
      <c r="H95" s="9"/>
      <c r="I95" s="9"/>
      <c r="J95" s="9"/>
      <c r="K95" s="9"/>
    </row>
    <row r="96" spans="1:19" ht="15" customHeight="1" x14ac:dyDescent="0.15">
      <c r="A96" s="9">
        <v>77</v>
      </c>
      <c r="B96" s="10" t="s">
        <v>103</v>
      </c>
      <c r="C96" s="9">
        <f t="shared" si="22"/>
        <v>1856</v>
      </c>
      <c r="D96" s="9">
        <v>1856</v>
      </c>
      <c r="E96" s="11"/>
      <c r="F96" s="9"/>
      <c r="G96" s="9"/>
      <c r="H96" s="9"/>
      <c r="I96" s="9"/>
      <c r="J96" s="9"/>
      <c r="K96" s="9"/>
    </row>
  </sheetData>
  <autoFilter ref="A1:K96"/>
  <mergeCells count="12">
    <mergeCell ref="A6:B6"/>
    <mergeCell ref="C4:C5"/>
    <mergeCell ref="F4:F5"/>
    <mergeCell ref="I4:I5"/>
    <mergeCell ref="J4:J5"/>
    <mergeCell ref="A4:A5"/>
    <mergeCell ref="B4:B5"/>
    <mergeCell ref="A2:K2"/>
    <mergeCell ref="A3:K3"/>
    <mergeCell ref="D4:E4"/>
    <mergeCell ref="G4:H4"/>
    <mergeCell ref="K4:K5"/>
  </mergeCells>
  <phoneticPr fontId="12" type="noConversion"/>
  <pageMargins left="0.74791666666666701" right="0.74791666666666701" top="0.98402777777777795" bottom="0.98402777777777795" header="0.51180555555555596" footer="0.51180555555555596"/>
  <pageSetup paperSize="9" scale="74" firstPageNumber="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分地州测算表</vt:lpstr>
      <vt:lpstr>资金分配表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munina</dc:creator>
  <cp:lastModifiedBy>王雷明</cp:lastModifiedBy>
  <cp:lastPrinted>2019-11-26T05:30:00Z</cp:lastPrinted>
  <dcterms:created xsi:type="dcterms:W3CDTF">2019-11-22T10:05:00Z</dcterms:created>
  <dcterms:modified xsi:type="dcterms:W3CDTF">2020-12-01T02:27:18Z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