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分县市计划表" sheetId="2" r:id="rId1"/>
    <sheet name="Sheet1" sheetId="3" r:id="rId2"/>
  </sheets>
  <definedNames>
    <definedName name="_xlnm._FilterDatabase" localSheetId="0" hidden="1">分县市计划表!$A$1:$O$108</definedName>
  </definedNames>
  <calcPr calcId="144525"/>
</workbook>
</file>

<file path=xl/calcChain.xml><?xml version="1.0" encoding="utf-8"?>
<calcChain xmlns="http://schemas.openxmlformats.org/spreadsheetml/2006/main">
  <c r="M39" i="2" l="1"/>
  <c r="C39" i="2" s="1"/>
  <c r="O38" i="2"/>
  <c r="P38" i="2"/>
  <c r="Q38" i="2"/>
  <c r="R38" i="2"/>
  <c r="S38" i="2"/>
  <c r="T38" i="2"/>
  <c r="U38" i="2"/>
  <c r="N38" i="2"/>
  <c r="O32" i="2"/>
  <c r="P32" i="2"/>
  <c r="Q32" i="2"/>
  <c r="R32" i="2"/>
  <c r="S32" i="2"/>
  <c r="T32" i="2"/>
  <c r="U32" i="2"/>
  <c r="V32" i="2"/>
  <c r="N32" i="2"/>
  <c r="V18" i="2"/>
  <c r="O18" i="2"/>
  <c r="P18" i="2"/>
  <c r="Q18" i="2"/>
  <c r="R18" i="2"/>
  <c r="S18" i="2"/>
  <c r="T18" i="2"/>
  <c r="U18" i="2"/>
  <c r="N18" i="2"/>
  <c r="C9" i="2"/>
  <c r="M9" i="2"/>
  <c r="O8" i="2"/>
  <c r="P8" i="2"/>
  <c r="Q8" i="2"/>
  <c r="R8" i="2"/>
  <c r="S8" i="2"/>
  <c r="T8" i="2"/>
  <c r="U8" i="2"/>
  <c r="N8" i="2"/>
  <c r="U6" i="2" l="1"/>
  <c r="M83" i="2" l="1"/>
  <c r="C112" i="2"/>
  <c r="M112" i="2"/>
  <c r="C110" i="2"/>
  <c r="M110" i="2"/>
  <c r="M105" i="2"/>
  <c r="C99" i="2"/>
  <c r="M99" i="2"/>
  <c r="C88" i="2"/>
  <c r="M88" i="2"/>
  <c r="C78" i="2"/>
  <c r="M78" i="2"/>
  <c r="M71" i="2"/>
  <c r="C62" i="2"/>
  <c r="M62" i="2"/>
  <c r="C50" i="2"/>
  <c r="M50" i="2"/>
  <c r="L49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3" i="2"/>
  <c r="D34" i="2"/>
  <c r="D35" i="2"/>
  <c r="D36" i="2"/>
  <c r="D37" i="2"/>
  <c r="D40" i="2"/>
  <c r="D41" i="2"/>
  <c r="D42" i="2"/>
  <c r="D43" i="2"/>
  <c r="D44" i="2"/>
  <c r="D45" i="2"/>
  <c r="D46" i="2"/>
  <c r="D47" i="2"/>
  <c r="D48" i="2"/>
  <c r="D51" i="2"/>
  <c r="D52" i="2"/>
  <c r="D53" i="2"/>
  <c r="D54" i="2"/>
  <c r="D55" i="2"/>
  <c r="D56" i="2"/>
  <c r="D57" i="2"/>
  <c r="D58" i="2"/>
  <c r="D59" i="2"/>
  <c r="D60" i="2"/>
  <c r="D63" i="2"/>
  <c r="D64" i="2"/>
  <c r="D65" i="2"/>
  <c r="D66" i="2"/>
  <c r="D67" i="2"/>
  <c r="D68" i="2"/>
  <c r="D69" i="2"/>
  <c r="D72" i="2"/>
  <c r="D73" i="2"/>
  <c r="D74" i="2"/>
  <c r="D75" i="2"/>
  <c r="D76" i="2"/>
  <c r="D79" i="2"/>
  <c r="D80" i="2"/>
  <c r="D81" i="2"/>
  <c r="D84" i="2"/>
  <c r="D85" i="2"/>
  <c r="D86" i="2"/>
  <c r="D89" i="2"/>
  <c r="D90" i="2"/>
  <c r="D91" i="2"/>
  <c r="D92" i="2"/>
  <c r="D93" i="2"/>
  <c r="D94" i="2"/>
  <c r="D95" i="2"/>
  <c r="D96" i="2"/>
  <c r="D97" i="2"/>
  <c r="D100" i="2"/>
  <c r="D101" i="2"/>
  <c r="D102" i="2"/>
  <c r="D103" i="2"/>
  <c r="D106" i="2"/>
  <c r="D107" i="2"/>
  <c r="D108" i="2"/>
  <c r="D109" i="2"/>
  <c r="D111" i="2"/>
  <c r="D114" i="2"/>
  <c r="D115" i="2"/>
  <c r="D11" i="2"/>
  <c r="D12" i="2"/>
  <c r="D13" i="2"/>
  <c r="D14" i="2"/>
  <c r="D15" i="2"/>
  <c r="D16" i="2"/>
  <c r="D17" i="2"/>
  <c r="D10" i="2"/>
  <c r="D7" i="2"/>
  <c r="M7" i="2" l="1"/>
  <c r="M10" i="2"/>
  <c r="M11" i="2"/>
  <c r="M12" i="2"/>
  <c r="M13" i="2"/>
  <c r="M14" i="2"/>
  <c r="M15" i="2"/>
  <c r="M16" i="2"/>
  <c r="M17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3" i="2"/>
  <c r="M34" i="2"/>
  <c r="M35" i="2"/>
  <c r="M36" i="2"/>
  <c r="M37" i="2"/>
  <c r="M40" i="2"/>
  <c r="M41" i="2"/>
  <c r="M42" i="2"/>
  <c r="M43" i="2"/>
  <c r="M44" i="2"/>
  <c r="M45" i="2"/>
  <c r="M46" i="2"/>
  <c r="M47" i="2"/>
  <c r="M48" i="2"/>
  <c r="M51" i="2"/>
  <c r="M52" i="2"/>
  <c r="M53" i="2"/>
  <c r="M54" i="2"/>
  <c r="M55" i="2"/>
  <c r="M56" i="2"/>
  <c r="M57" i="2"/>
  <c r="M58" i="2"/>
  <c r="M59" i="2"/>
  <c r="M60" i="2"/>
  <c r="M63" i="2"/>
  <c r="M64" i="2"/>
  <c r="M65" i="2"/>
  <c r="M66" i="2"/>
  <c r="M67" i="2"/>
  <c r="M68" i="2"/>
  <c r="M69" i="2"/>
  <c r="M72" i="2"/>
  <c r="M73" i="2"/>
  <c r="M74" i="2"/>
  <c r="M75" i="2"/>
  <c r="M76" i="2"/>
  <c r="M79" i="2"/>
  <c r="M80" i="2"/>
  <c r="M81" i="2"/>
  <c r="M84" i="2"/>
  <c r="M85" i="2"/>
  <c r="M86" i="2"/>
  <c r="M89" i="2"/>
  <c r="M90" i="2"/>
  <c r="M91" i="2"/>
  <c r="M92" i="2"/>
  <c r="M93" i="2"/>
  <c r="M94" i="2"/>
  <c r="M95" i="2"/>
  <c r="M96" i="2"/>
  <c r="M97" i="2"/>
  <c r="M100" i="2"/>
  <c r="M101" i="2"/>
  <c r="M102" i="2"/>
  <c r="M103" i="2"/>
  <c r="M106" i="2"/>
  <c r="M107" i="2"/>
  <c r="M108" i="2"/>
  <c r="M109" i="2"/>
  <c r="M111" i="2"/>
  <c r="M114" i="2"/>
  <c r="M115" i="2"/>
  <c r="V8" i="2"/>
  <c r="R104" i="2"/>
  <c r="S104" i="2"/>
  <c r="T104" i="2"/>
  <c r="R98" i="2"/>
  <c r="S98" i="2"/>
  <c r="T98" i="2"/>
  <c r="Q104" i="2"/>
  <c r="Q98" i="2"/>
  <c r="R87" i="2"/>
  <c r="S87" i="2"/>
  <c r="T87" i="2"/>
  <c r="Q87" i="2"/>
  <c r="R82" i="2"/>
  <c r="S82" i="2"/>
  <c r="T82" i="2"/>
  <c r="R77" i="2"/>
  <c r="S77" i="2"/>
  <c r="T77" i="2"/>
  <c r="R70" i="2"/>
  <c r="S70" i="2"/>
  <c r="T70" i="2"/>
  <c r="R61" i="2"/>
  <c r="S61" i="2"/>
  <c r="T61" i="2"/>
  <c r="R49" i="2"/>
  <c r="S49" i="2"/>
  <c r="T49" i="2"/>
  <c r="M87" i="2" l="1"/>
  <c r="M104" i="2"/>
  <c r="V6" i="2"/>
  <c r="M98" i="2"/>
  <c r="T6" i="2"/>
  <c r="S6" i="2" l="1"/>
  <c r="R6" i="2"/>
  <c r="E115" i="2"/>
  <c r="C115" i="2" s="1"/>
  <c r="E114" i="2"/>
  <c r="C114" i="2" s="1"/>
  <c r="E113" i="2"/>
  <c r="F113" i="2"/>
  <c r="G113" i="2"/>
  <c r="H113" i="2"/>
  <c r="I113" i="2"/>
  <c r="J113" i="2"/>
  <c r="K113" i="2"/>
  <c r="L113" i="2"/>
  <c r="D113" i="2" s="1"/>
  <c r="N113" i="2"/>
  <c r="O113" i="2"/>
  <c r="P113" i="2"/>
  <c r="Q113" i="2"/>
  <c r="L38" i="2"/>
  <c r="G38" i="2"/>
  <c r="H38" i="2"/>
  <c r="I38" i="2"/>
  <c r="J38" i="2"/>
  <c r="K38" i="2"/>
  <c r="F38" i="2"/>
  <c r="E19" i="2"/>
  <c r="C19" i="2" s="1"/>
  <c r="E33" i="2"/>
  <c r="C33" i="2" s="1"/>
  <c r="G32" i="2"/>
  <c r="H32" i="2"/>
  <c r="I32" i="2"/>
  <c r="J32" i="2"/>
  <c r="K32" i="2"/>
  <c r="L32" i="2"/>
  <c r="D32" i="2" s="1"/>
  <c r="F32" i="2"/>
  <c r="G18" i="2"/>
  <c r="H18" i="2"/>
  <c r="I18" i="2"/>
  <c r="J18" i="2"/>
  <c r="K18" i="2"/>
  <c r="L18" i="2"/>
  <c r="D18" i="2" s="1"/>
  <c r="F18" i="2"/>
  <c r="E20" i="2"/>
  <c r="E21" i="2"/>
  <c r="E22" i="2"/>
  <c r="E23" i="2"/>
  <c r="E24" i="2"/>
  <c r="E25" i="2"/>
  <c r="E26" i="2"/>
  <c r="E27" i="2"/>
  <c r="E28" i="2"/>
  <c r="E29" i="2"/>
  <c r="E30" i="2"/>
  <c r="E31" i="2"/>
  <c r="M113" i="2" l="1"/>
  <c r="C113" i="2" s="1"/>
  <c r="E7" i="2"/>
  <c r="C7" i="2" s="1"/>
  <c r="E10" i="2"/>
  <c r="C10" i="2" s="1"/>
  <c r="E11" i="2"/>
  <c r="C11" i="2" s="1"/>
  <c r="E12" i="2"/>
  <c r="C12" i="2" s="1"/>
  <c r="E13" i="2"/>
  <c r="E14" i="2"/>
  <c r="C14" i="2" s="1"/>
  <c r="E15" i="2"/>
  <c r="C15" i="2" s="1"/>
  <c r="E16" i="2"/>
  <c r="E17" i="2"/>
  <c r="C17" i="2" s="1"/>
  <c r="E34" i="2"/>
  <c r="C34" i="2" s="1"/>
  <c r="E35" i="2"/>
  <c r="C35" i="2" s="1"/>
  <c r="E36" i="2"/>
  <c r="C36" i="2" s="1"/>
  <c r="E37" i="2"/>
  <c r="C37" i="2" s="1"/>
  <c r="E40" i="2"/>
  <c r="C40" i="2" s="1"/>
  <c r="E41" i="2"/>
  <c r="C41" i="2" s="1"/>
  <c r="E42" i="2"/>
  <c r="C42" i="2" s="1"/>
  <c r="E43" i="2"/>
  <c r="C43" i="2" s="1"/>
  <c r="E44" i="2"/>
  <c r="C44" i="2" s="1"/>
  <c r="E45" i="2"/>
  <c r="C45" i="2" s="1"/>
  <c r="E46" i="2"/>
  <c r="C46" i="2" s="1"/>
  <c r="E47" i="2"/>
  <c r="C47" i="2" s="1"/>
  <c r="E48" i="2"/>
  <c r="C48" i="2" s="1"/>
  <c r="E51" i="2"/>
  <c r="C51" i="2" s="1"/>
  <c r="E52" i="2"/>
  <c r="C52" i="2" s="1"/>
  <c r="E53" i="2"/>
  <c r="C53" i="2" s="1"/>
  <c r="E54" i="2"/>
  <c r="C54" i="2" s="1"/>
  <c r="E55" i="2"/>
  <c r="C55" i="2" s="1"/>
  <c r="E56" i="2"/>
  <c r="C56" i="2" s="1"/>
  <c r="E57" i="2"/>
  <c r="C57" i="2" s="1"/>
  <c r="E58" i="2"/>
  <c r="C58" i="2" s="1"/>
  <c r="E59" i="2"/>
  <c r="C59" i="2" s="1"/>
  <c r="E60" i="2"/>
  <c r="C60" i="2" s="1"/>
  <c r="E63" i="2"/>
  <c r="C63" i="2" s="1"/>
  <c r="E64" i="2"/>
  <c r="C64" i="2" s="1"/>
  <c r="E65" i="2"/>
  <c r="C65" i="2" s="1"/>
  <c r="E66" i="2"/>
  <c r="C66" i="2" s="1"/>
  <c r="E67" i="2"/>
  <c r="C67" i="2" s="1"/>
  <c r="E68" i="2"/>
  <c r="C68" i="2" s="1"/>
  <c r="E69" i="2"/>
  <c r="C69" i="2" s="1"/>
  <c r="E72" i="2"/>
  <c r="C72" i="2" s="1"/>
  <c r="E73" i="2"/>
  <c r="C73" i="2" s="1"/>
  <c r="E74" i="2"/>
  <c r="C74" i="2" s="1"/>
  <c r="E75" i="2"/>
  <c r="C75" i="2" s="1"/>
  <c r="E76" i="2"/>
  <c r="C76" i="2" s="1"/>
  <c r="E79" i="2"/>
  <c r="C79" i="2" s="1"/>
  <c r="E80" i="2"/>
  <c r="C80" i="2" s="1"/>
  <c r="E81" i="2"/>
  <c r="C81" i="2" s="1"/>
  <c r="E84" i="2"/>
  <c r="C84" i="2" s="1"/>
  <c r="E85" i="2"/>
  <c r="C85" i="2" s="1"/>
  <c r="E86" i="2"/>
  <c r="C86" i="2" s="1"/>
  <c r="E89" i="2"/>
  <c r="C89" i="2" s="1"/>
  <c r="E90" i="2"/>
  <c r="C90" i="2" s="1"/>
  <c r="E91" i="2"/>
  <c r="C91" i="2" s="1"/>
  <c r="E92" i="2"/>
  <c r="C92" i="2" s="1"/>
  <c r="E93" i="2"/>
  <c r="C93" i="2" s="1"/>
  <c r="E94" i="2"/>
  <c r="C94" i="2" s="1"/>
  <c r="E95" i="2"/>
  <c r="C95" i="2" s="1"/>
  <c r="E96" i="2"/>
  <c r="C96" i="2" s="1"/>
  <c r="E97" i="2"/>
  <c r="C97" i="2" s="1"/>
  <c r="E100" i="2"/>
  <c r="C100" i="2" s="1"/>
  <c r="E101" i="2"/>
  <c r="C101" i="2" s="1"/>
  <c r="E102" i="2"/>
  <c r="C102" i="2" s="1"/>
  <c r="E103" i="2"/>
  <c r="C103" i="2" s="1"/>
  <c r="E106" i="2"/>
  <c r="C106" i="2" s="1"/>
  <c r="E107" i="2"/>
  <c r="C107" i="2" s="1"/>
  <c r="E108" i="2"/>
  <c r="C108" i="2" s="1"/>
  <c r="E109" i="2"/>
  <c r="C109" i="2" s="1"/>
  <c r="E111" i="2"/>
  <c r="C111" i="2" s="1"/>
  <c r="C13" i="2"/>
  <c r="C16" i="2"/>
  <c r="C20" i="2"/>
  <c r="C21" i="2"/>
  <c r="C22" i="2"/>
  <c r="C23" i="2"/>
  <c r="C24" i="2"/>
  <c r="C25" i="2"/>
  <c r="C26" i="2"/>
  <c r="C27" i="2"/>
  <c r="C28" i="2"/>
  <c r="C29" i="2"/>
  <c r="C30" i="2"/>
  <c r="C31" i="2"/>
  <c r="F104" i="2"/>
  <c r="G104" i="2"/>
  <c r="H104" i="2"/>
  <c r="I104" i="2"/>
  <c r="J104" i="2"/>
  <c r="K104" i="2"/>
  <c r="L104" i="2"/>
  <c r="D104" i="2" s="1"/>
  <c r="F98" i="2"/>
  <c r="G98" i="2"/>
  <c r="H98" i="2"/>
  <c r="I98" i="2"/>
  <c r="J98" i="2"/>
  <c r="K98" i="2"/>
  <c r="L98" i="2"/>
  <c r="D98" i="2" s="1"/>
  <c r="F87" i="2"/>
  <c r="G87" i="2"/>
  <c r="H87" i="2"/>
  <c r="I87" i="2"/>
  <c r="J87" i="2"/>
  <c r="K87" i="2"/>
  <c r="L87" i="2"/>
  <c r="D87" i="2" s="1"/>
  <c r="F82" i="2"/>
  <c r="G82" i="2"/>
  <c r="H82" i="2"/>
  <c r="I82" i="2"/>
  <c r="J82" i="2"/>
  <c r="K82" i="2"/>
  <c r="L82" i="2"/>
  <c r="N82" i="2"/>
  <c r="O82" i="2"/>
  <c r="Q82" i="2"/>
  <c r="F77" i="2"/>
  <c r="G77" i="2"/>
  <c r="H77" i="2"/>
  <c r="I77" i="2"/>
  <c r="J77" i="2"/>
  <c r="K77" i="2"/>
  <c r="L77" i="2"/>
  <c r="N77" i="2"/>
  <c r="O77" i="2"/>
  <c r="Q77" i="2"/>
  <c r="F70" i="2"/>
  <c r="G70" i="2"/>
  <c r="H70" i="2"/>
  <c r="I70" i="2"/>
  <c r="J70" i="2"/>
  <c r="K70" i="2"/>
  <c r="L70" i="2"/>
  <c r="D70" i="2" s="1"/>
  <c r="N70" i="2"/>
  <c r="O70" i="2"/>
  <c r="Q70" i="2"/>
  <c r="F61" i="2"/>
  <c r="G61" i="2"/>
  <c r="H61" i="2"/>
  <c r="I61" i="2"/>
  <c r="J61" i="2"/>
  <c r="K61" i="2"/>
  <c r="L61" i="2"/>
  <c r="D61" i="2" s="1"/>
  <c r="N61" i="2"/>
  <c r="O61" i="2"/>
  <c r="Q61" i="2"/>
  <c r="F49" i="2"/>
  <c r="G49" i="2"/>
  <c r="H49" i="2"/>
  <c r="I49" i="2"/>
  <c r="J49" i="2"/>
  <c r="K49" i="2"/>
  <c r="N49" i="2"/>
  <c r="O49" i="2"/>
  <c r="Q49" i="2"/>
  <c r="D49" i="2" s="1"/>
  <c r="E38" i="2"/>
  <c r="D38" i="2"/>
  <c r="E32" i="2"/>
  <c r="M32" i="2"/>
  <c r="L8" i="2"/>
  <c r="D8" i="2"/>
  <c r="F8" i="2"/>
  <c r="G8" i="2"/>
  <c r="H8" i="2"/>
  <c r="I8" i="2"/>
  <c r="J8" i="2"/>
  <c r="K8" i="2"/>
  <c r="D77" i="2" l="1"/>
  <c r="M49" i="2"/>
  <c r="D82" i="2"/>
  <c r="M77" i="2"/>
  <c r="M82" i="2"/>
  <c r="E77" i="2"/>
  <c r="E82" i="2"/>
  <c r="M70" i="2"/>
  <c r="M61" i="2"/>
  <c r="N6" i="2"/>
  <c r="M38" i="2"/>
  <c r="C38" i="2" s="1"/>
  <c r="M18" i="2"/>
  <c r="M8" i="2"/>
  <c r="L6" i="2"/>
  <c r="H6" i="2"/>
  <c r="E8" i="2"/>
  <c r="F6" i="2"/>
  <c r="E61" i="2"/>
  <c r="K6" i="2"/>
  <c r="G6" i="2"/>
  <c r="J6" i="2"/>
  <c r="I6" i="2"/>
  <c r="E104" i="2"/>
  <c r="C104" i="2" s="1"/>
  <c r="E98" i="2"/>
  <c r="C98" i="2" s="1"/>
  <c r="E87" i="2"/>
  <c r="C87" i="2" s="1"/>
  <c r="C32" i="2"/>
  <c r="E70" i="2"/>
  <c r="E49" i="2"/>
  <c r="E18" i="2"/>
  <c r="C82" i="2" l="1"/>
  <c r="C77" i="2"/>
  <c r="C49" i="2"/>
  <c r="C18" i="2"/>
  <c r="C70" i="2"/>
  <c r="C61" i="2"/>
  <c r="C8" i="2"/>
  <c r="E6" i="2"/>
  <c r="P6" i="2"/>
  <c r="O6" i="2"/>
  <c r="Q6" i="2"/>
  <c r="D6" i="2" s="1"/>
  <c r="M6" i="2" l="1"/>
  <c r="C6" i="2" s="1"/>
</calcChain>
</file>

<file path=xl/sharedStrings.xml><?xml version="1.0" encoding="utf-8"?>
<sst xmlns="http://schemas.openxmlformats.org/spreadsheetml/2006/main" count="153" uniqueCount="146">
  <si>
    <t>附件</t>
  </si>
  <si>
    <t>资金单位：万元</t>
  </si>
  <si>
    <t>序号</t>
  </si>
  <si>
    <t>地州、县市</t>
  </si>
  <si>
    <t>合计</t>
  </si>
  <si>
    <t>扶贫发展资金</t>
  </si>
  <si>
    <t>以工代赈资金</t>
  </si>
  <si>
    <t>资金总额</t>
  </si>
  <si>
    <t>一</t>
  </si>
  <si>
    <t>自治区本级</t>
  </si>
  <si>
    <t>二</t>
  </si>
  <si>
    <t>和田地区</t>
  </si>
  <si>
    <t>和田县*</t>
  </si>
  <si>
    <t>墨玉县*（摘帽县）</t>
  </si>
  <si>
    <t>皮山县*（摘帽县）</t>
  </si>
  <si>
    <t>洛浦县*（摘帽县）</t>
  </si>
  <si>
    <t>策勒县*（摘帽县）</t>
  </si>
  <si>
    <t>于田县*（摘帽县）</t>
  </si>
  <si>
    <t>民丰县</t>
  </si>
  <si>
    <t>和田市*</t>
  </si>
  <si>
    <t>三</t>
  </si>
  <si>
    <t>喀什地区</t>
  </si>
  <si>
    <t>疏附县*</t>
  </si>
  <si>
    <t>疏勒县*</t>
  </si>
  <si>
    <t>英吉沙县*（摘帽县）</t>
  </si>
  <si>
    <t>莎车县*（摘帽县）</t>
  </si>
  <si>
    <t>叶城县*（摘帽县）</t>
  </si>
  <si>
    <t>岳普湖县*</t>
  </si>
  <si>
    <t>伽师县*（摘帽县）</t>
  </si>
  <si>
    <t>塔什库尔干县*</t>
  </si>
  <si>
    <t>泽普县</t>
  </si>
  <si>
    <t>麦盖提县*</t>
  </si>
  <si>
    <t>巴楚县*</t>
  </si>
  <si>
    <t>喀什市*</t>
  </si>
  <si>
    <t>四</t>
  </si>
  <si>
    <t>克州</t>
  </si>
  <si>
    <t>阿图什市*</t>
  </si>
  <si>
    <t>阿克陶县*（摘帽县）</t>
  </si>
  <si>
    <t>阿合奇县</t>
  </si>
  <si>
    <t>乌恰县</t>
  </si>
  <si>
    <t>五</t>
  </si>
  <si>
    <t>阿克苏地区</t>
  </si>
  <si>
    <t>乌什县*</t>
  </si>
  <si>
    <t>柯坪县*</t>
  </si>
  <si>
    <t>阿克苏市</t>
  </si>
  <si>
    <t>温宿县</t>
  </si>
  <si>
    <t>库车县</t>
  </si>
  <si>
    <t>沙雅县</t>
  </si>
  <si>
    <t>新和县</t>
  </si>
  <si>
    <t>拜城县</t>
  </si>
  <si>
    <t>阿瓦提县</t>
  </si>
  <si>
    <t>六</t>
  </si>
  <si>
    <t>伊犁州</t>
  </si>
  <si>
    <t>察布查尔县</t>
  </si>
  <si>
    <t>尼勒克县</t>
  </si>
  <si>
    <t>伊宁市</t>
  </si>
  <si>
    <t>伊宁县</t>
  </si>
  <si>
    <t>霍城县</t>
  </si>
  <si>
    <t>巩留县</t>
  </si>
  <si>
    <t>新源县</t>
  </si>
  <si>
    <t>昭苏县</t>
  </si>
  <si>
    <t>特克斯县</t>
  </si>
  <si>
    <t>霍尔果斯市</t>
  </si>
  <si>
    <t>七</t>
  </si>
  <si>
    <t>阿勒泰地区</t>
  </si>
  <si>
    <t>青河县</t>
  </si>
  <si>
    <t>吉木乃县</t>
  </si>
  <si>
    <t>阿勒泰市</t>
  </si>
  <si>
    <t>布尔津县</t>
  </si>
  <si>
    <t>富蕴县</t>
  </si>
  <si>
    <t>福海县</t>
  </si>
  <si>
    <t>哈巴河县</t>
  </si>
  <si>
    <t>八</t>
  </si>
  <si>
    <t>塔城地区</t>
  </si>
  <si>
    <t>托里县</t>
  </si>
  <si>
    <t>裕民县</t>
  </si>
  <si>
    <t>和布克赛尔县</t>
  </si>
  <si>
    <t>塔城市</t>
  </si>
  <si>
    <t>额敏县</t>
  </si>
  <si>
    <t>九</t>
  </si>
  <si>
    <t>哈密市</t>
  </si>
  <si>
    <t>巴里坤县</t>
  </si>
  <si>
    <t>伊吾县</t>
  </si>
  <si>
    <t>伊州区</t>
  </si>
  <si>
    <t>十</t>
  </si>
  <si>
    <t>博州</t>
  </si>
  <si>
    <t>温泉县</t>
  </si>
  <si>
    <t>精河县</t>
  </si>
  <si>
    <t>博乐市</t>
  </si>
  <si>
    <t>十一</t>
  </si>
  <si>
    <t>巴州</t>
  </si>
  <si>
    <t>轮台县</t>
  </si>
  <si>
    <t>尉犁县</t>
  </si>
  <si>
    <t>若羌县</t>
  </si>
  <si>
    <t>且末县</t>
  </si>
  <si>
    <t>和静县</t>
  </si>
  <si>
    <t>焉耆县</t>
  </si>
  <si>
    <t>博湖县</t>
  </si>
  <si>
    <t>和硕县</t>
  </si>
  <si>
    <t>库尔勒市</t>
  </si>
  <si>
    <t>十二</t>
  </si>
  <si>
    <t>昌吉州</t>
  </si>
  <si>
    <t>奇台县</t>
  </si>
  <si>
    <t>阜康市</t>
  </si>
  <si>
    <t>吉木萨尔县</t>
  </si>
  <si>
    <t>木垒县</t>
  </si>
  <si>
    <t>十三</t>
  </si>
  <si>
    <t>吐鲁番市</t>
  </si>
  <si>
    <t>高昌区</t>
  </si>
  <si>
    <t>鄯善县</t>
  </si>
  <si>
    <t>托克逊县</t>
  </si>
  <si>
    <t>乌鲁木齐市</t>
    <phoneticPr fontId="7" type="noConversion"/>
  </si>
  <si>
    <t>克拉玛依市</t>
    <phoneticPr fontId="7" type="noConversion"/>
  </si>
  <si>
    <t>自治区财政专项扶贫资金</t>
    <phoneticPr fontId="7" type="noConversion"/>
  </si>
  <si>
    <t>中央财政专项扶贫资金</t>
    <phoneticPr fontId="7" type="noConversion"/>
  </si>
  <si>
    <t>以工代赈</t>
  </si>
  <si>
    <t>少数民族发展资金</t>
  </si>
  <si>
    <t>国有贫困农场扶贫资金</t>
  </si>
  <si>
    <t>国有贫困牧场扶贫资金</t>
  </si>
  <si>
    <t>国有贫困林场扶贫资金</t>
  </si>
  <si>
    <t>中央脱贫攻坚奖励资金</t>
    <phoneticPr fontId="7" type="noConversion"/>
  </si>
  <si>
    <t>自治区合计</t>
    <phoneticPr fontId="7" type="noConversion"/>
  </si>
  <si>
    <t>中央合计</t>
    <phoneticPr fontId="7" type="noConversion"/>
  </si>
  <si>
    <t>地区本级</t>
    <phoneticPr fontId="7" type="noConversion"/>
  </si>
  <si>
    <t>州本级</t>
    <phoneticPr fontId="7" type="noConversion"/>
  </si>
  <si>
    <t>十四</t>
    <phoneticPr fontId="7" type="noConversion"/>
  </si>
  <si>
    <t>十五</t>
    <phoneticPr fontId="7" type="noConversion"/>
  </si>
  <si>
    <t>十六</t>
    <phoneticPr fontId="7" type="noConversion"/>
  </si>
  <si>
    <t>乌鲁木齐南山种羊场</t>
  </si>
  <si>
    <t>巩乃斯种羊场</t>
  </si>
  <si>
    <t>自治区畜牧兽医局直属</t>
    <phoneticPr fontId="7" type="noConversion"/>
  </si>
  <si>
    <t>2020年财政专项扶贫资金分配表</t>
    <phoneticPr fontId="7" type="noConversion"/>
  </si>
  <si>
    <t>南疆三地州建档立卡贫困劳动力转移就业</t>
    <phoneticPr fontId="7" type="noConversion"/>
  </si>
  <si>
    <t>自治区脱贫攻坚奖励资金</t>
    <phoneticPr fontId="7" type="noConversion"/>
  </si>
  <si>
    <t>脱贫攻坚兜底专项资金</t>
    <phoneticPr fontId="7" type="noConversion"/>
  </si>
  <si>
    <t>贫困人口补充医疗保险</t>
    <phoneticPr fontId="7" type="noConversion"/>
  </si>
  <si>
    <t>扶贫发展资金</t>
    <phoneticPr fontId="7" type="noConversion"/>
  </si>
  <si>
    <t>2019年摘帽县奖励资金</t>
    <phoneticPr fontId="7" type="noConversion"/>
  </si>
  <si>
    <t>2019年中央结转结余资金</t>
    <phoneticPr fontId="7" type="noConversion"/>
  </si>
  <si>
    <t>本次下达合计</t>
    <phoneticPr fontId="7" type="noConversion"/>
  </si>
  <si>
    <t>州本级</t>
    <phoneticPr fontId="7" type="noConversion"/>
  </si>
  <si>
    <t>地区本级</t>
    <phoneticPr fontId="7" type="noConversion"/>
  </si>
  <si>
    <t>市本级</t>
    <phoneticPr fontId="7" type="noConversion"/>
  </si>
  <si>
    <t>地区本级</t>
    <phoneticPr fontId="7" type="noConversion"/>
  </si>
  <si>
    <t>地区本级</t>
    <phoneticPr fontId="7" type="noConversion"/>
  </si>
  <si>
    <t>22个深度贫困县农村道路日常养护补助资金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</si>
</sst>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_ "/>
    <numFmt numFmtId="178" formatCode="0_ "/>
    <numFmt numFmtId="179" formatCode="0.00_);[Red]\(0.00\)"/>
  </numFmts>
  <fonts count="1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黑体"/>
      <family val="3"/>
      <charset val="134"/>
    </font>
    <font>
      <b/>
      <sz val="11"/>
      <name val="黑体"/>
      <family val="3"/>
      <charset val="134"/>
    </font>
    <font>
      <sz val="20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1" fontId="0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" fontId="11" fillId="0" borderId="2" xfId="3" applyNumberFormat="1" applyFont="1" applyBorder="1" applyAlignment="1">
      <alignment horizontal="center" vertical="center" wrapText="1" shrinkToFit="1"/>
    </xf>
    <xf numFmtId="0" fontId="10" fillId="0" borderId="2" xfId="3" applyFont="1" applyBorder="1" applyAlignment="1">
      <alignment horizontal="center" vertical="center" wrapText="1"/>
    </xf>
    <xf numFmtId="179" fontId="10" fillId="0" borderId="2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4" fillId="2" borderId="1" xfId="3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178" fontId="16" fillId="2" borderId="2" xfId="3" applyNumberFormat="1" applyFont="1" applyFill="1" applyBorder="1" applyAlignment="1">
      <alignment horizontal="center" vertical="center" wrapText="1" shrinkToFit="1"/>
    </xf>
    <xf numFmtId="178" fontId="17" fillId="2" borderId="2" xfId="3" applyNumberFormat="1" applyFont="1" applyFill="1" applyBorder="1" applyAlignment="1">
      <alignment horizontal="center" vertical="center" wrapText="1" shrinkToFit="1"/>
    </xf>
    <xf numFmtId="1" fontId="8" fillId="2" borderId="2" xfId="0" applyNumberFormat="1" applyFont="1" applyFill="1" applyBorder="1" applyAlignment="1">
      <alignment horizontal="center" vertical="center"/>
    </xf>
    <xf numFmtId="177" fontId="16" fillId="2" borderId="2" xfId="3" applyNumberFormat="1" applyFont="1" applyFill="1" applyBorder="1" applyAlignment="1">
      <alignment horizontal="center" vertical="center" wrapText="1" shrinkToFit="1"/>
    </xf>
    <xf numFmtId="177" fontId="17" fillId="2" borderId="2" xfId="3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4" xfId="3"/>
    <cellStyle name="常规 3" xfId="4"/>
    <cellStyle name="样式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5"/>
  <sheetViews>
    <sheetView tabSelected="1" view="pageBreakPreview" zoomScale="70" zoomScaleNormal="70" zoomScaleSheetLayoutView="70" workbookViewId="0">
      <selection activeCell="R13" sqref="R13"/>
    </sheetView>
  </sheetViews>
  <sheetFormatPr defaultColWidth="9" defaultRowHeight="13.5"/>
  <cols>
    <col min="1" max="1" width="6.25" style="2" customWidth="1"/>
    <col min="2" max="2" width="18.75" style="3" customWidth="1"/>
    <col min="3" max="3" width="10.875" style="2" customWidth="1"/>
    <col min="4" max="4" width="9.125" style="2" customWidth="1"/>
    <col min="5" max="5" width="10.5" style="2" customWidth="1"/>
    <col min="6" max="7" width="9.625" style="2" customWidth="1"/>
    <col min="8" max="8" width="10" style="2" customWidth="1"/>
    <col min="9" max="9" width="9.125" style="2" customWidth="1"/>
    <col min="10" max="10" width="10.375" style="2" customWidth="1"/>
    <col min="11" max="11" width="10.25" style="2" customWidth="1"/>
    <col min="12" max="12" width="8.75" style="2" customWidth="1"/>
    <col min="13" max="13" width="10.25" style="2" customWidth="1"/>
    <col min="14" max="14" width="12.25" style="2" customWidth="1"/>
    <col min="15" max="15" width="8.75" style="2" customWidth="1"/>
    <col min="16" max="16" width="12.875" style="27" customWidth="1"/>
    <col min="17" max="17" width="9.875" style="2" customWidth="1"/>
    <col min="18" max="18" width="9.125" style="2" customWidth="1"/>
    <col min="19" max="19" width="8.75" style="2" customWidth="1"/>
    <col min="20" max="20" width="9.125" style="2" customWidth="1"/>
    <col min="21" max="21" width="12" style="2" customWidth="1"/>
    <col min="22" max="22" width="9.875" style="2" customWidth="1"/>
  </cols>
  <sheetData>
    <row r="1" spans="1:22" ht="12.75" customHeight="1">
      <c r="A1" s="4" t="s">
        <v>0</v>
      </c>
    </row>
    <row r="2" spans="1:22" ht="30" customHeight="1">
      <c r="A2" s="41" t="s">
        <v>131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8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16" customFormat="1" ht="19.5" customHeight="1">
      <c r="A4" s="39" t="s">
        <v>2</v>
      </c>
      <c r="B4" s="39" t="s">
        <v>3</v>
      </c>
      <c r="C4" s="39" t="s">
        <v>4</v>
      </c>
      <c r="D4" s="52" t="s">
        <v>139</v>
      </c>
      <c r="E4" s="39" t="s">
        <v>122</v>
      </c>
      <c r="F4" s="44" t="s">
        <v>114</v>
      </c>
      <c r="G4" s="45"/>
      <c r="H4" s="45"/>
      <c r="I4" s="45"/>
      <c r="J4" s="45"/>
      <c r="K4" s="45"/>
      <c r="L4" s="46"/>
      <c r="M4" s="47" t="s">
        <v>121</v>
      </c>
      <c r="N4" s="49" t="s">
        <v>113</v>
      </c>
      <c r="O4" s="50"/>
      <c r="P4" s="50"/>
      <c r="Q4" s="50"/>
      <c r="R4" s="50"/>
      <c r="S4" s="50"/>
      <c r="T4" s="50"/>
      <c r="U4" s="50"/>
      <c r="V4" s="51"/>
    </row>
    <row r="5" spans="1:22" s="16" customFormat="1" ht="64.5" customHeight="1">
      <c r="A5" s="40"/>
      <c r="B5" s="40"/>
      <c r="C5" s="40"/>
      <c r="D5" s="53"/>
      <c r="E5" s="40"/>
      <c r="F5" s="17" t="s">
        <v>5</v>
      </c>
      <c r="G5" s="18" t="s">
        <v>115</v>
      </c>
      <c r="H5" s="18" t="s">
        <v>116</v>
      </c>
      <c r="I5" s="19" t="s">
        <v>117</v>
      </c>
      <c r="J5" s="18" t="s">
        <v>118</v>
      </c>
      <c r="K5" s="18" t="s">
        <v>119</v>
      </c>
      <c r="L5" s="20" t="s">
        <v>120</v>
      </c>
      <c r="M5" s="48"/>
      <c r="N5" s="20" t="s">
        <v>136</v>
      </c>
      <c r="O5" s="15" t="s">
        <v>6</v>
      </c>
      <c r="P5" s="28" t="s">
        <v>132</v>
      </c>
      <c r="Q5" s="20" t="s">
        <v>133</v>
      </c>
      <c r="R5" s="20" t="s">
        <v>134</v>
      </c>
      <c r="S5" s="20" t="s">
        <v>135</v>
      </c>
      <c r="T5" s="20" t="s">
        <v>137</v>
      </c>
      <c r="U5" s="37" t="s">
        <v>145</v>
      </c>
      <c r="V5" s="20" t="s">
        <v>138</v>
      </c>
    </row>
    <row r="6" spans="1:22" ht="21" customHeight="1">
      <c r="A6" s="38" t="s">
        <v>7</v>
      </c>
      <c r="B6" s="38"/>
      <c r="C6" s="12">
        <f>SUM(E6,M6)</f>
        <v>1982376.6</v>
      </c>
      <c r="D6" s="23">
        <f>SUM(L6,Q6,T6)</f>
        <v>61000</v>
      </c>
      <c r="E6" s="5">
        <f>SUM(E7,E8,E18,E32,E38,E49,E61,E70,E77,E82,E87,E98,E104,E113)</f>
        <v>1369629</v>
      </c>
      <c r="F6" s="12">
        <f t="shared" ref="F6:L6" si="0">SUM(F7,F8,F18,F32,F38,F49,F61,F70,F77,F82,F87,F98,F104,F113)</f>
        <v>1087654</v>
      </c>
      <c r="G6" s="12">
        <f t="shared" si="0"/>
        <v>120250</v>
      </c>
      <c r="H6" s="12">
        <f t="shared" si="0"/>
        <v>111111</v>
      </c>
      <c r="I6" s="12">
        <f t="shared" si="0"/>
        <v>1803</v>
      </c>
      <c r="J6" s="12">
        <f t="shared" si="0"/>
        <v>1811</v>
      </c>
      <c r="K6" s="12">
        <f t="shared" si="0"/>
        <v>5000</v>
      </c>
      <c r="L6" s="12">
        <f t="shared" si="0"/>
        <v>42000</v>
      </c>
      <c r="M6" s="5">
        <f t="shared" ref="M6:M38" si="1">SUM(N6:V6)</f>
        <v>612747.6</v>
      </c>
      <c r="N6" s="12">
        <f>N7+N8+N18+N32+N38+N49+N61+N70+N77+N82+N87+N98+N104</f>
        <v>318501.59999999998</v>
      </c>
      <c r="O6" s="5">
        <f>O7+O8+O18+O32+O38+O49+O61+O70+O77+O82+O87+O98+O104</f>
        <v>1950</v>
      </c>
      <c r="P6" s="22">
        <f>SUM(P8,P18,P32,P38,P49,P61,P70,P77,P82,P87,P98,P104,P109,P111)</f>
        <v>25577</v>
      </c>
      <c r="Q6" s="5">
        <f>Q7+Q8+Q18+Q32+Q38+Q49+Q61+Q70+Q77+Q82+Q87+Q98+Q104</f>
        <v>13000</v>
      </c>
      <c r="R6" s="12">
        <f>SUM(R7)</f>
        <v>200000</v>
      </c>
      <c r="S6" s="12">
        <f>SUM(S7)</f>
        <v>30000</v>
      </c>
      <c r="T6" s="12">
        <f>SUM(T8,T18,T32,T38,T49,T61,T70,T77,T82,T87,T98,T104)</f>
        <v>6000</v>
      </c>
      <c r="U6" s="36">
        <f>SUM(U8,U18,U32,U38,U49,U61,U70,U77,U82,U87,U98,U104)</f>
        <v>17600</v>
      </c>
      <c r="V6" s="12">
        <f>SUM(V8,V18,V32,V38,V49,V61,V70,V77,V82,V87,V98,V104)</f>
        <v>119</v>
      </c>
    </row>
    <row r="7" spans="1:22" ht="15" customHeight="1">
      <c r="A7" s="5" t="s">
        <v>8</v>
      </c>
      <c r="B7" s="5" t="s">
        <v>9</v>
      </c>
      <c r="C7" s="12">
        <f t="shared" ref="C7:C75" si="2">SUM(E7,M7)</f>
        <v>234470.6</v>
      </c>
      <c r="D7" s="24">
        <f t="shared" ref="D7:D8" si="3">SUM(L7,Q7,T7)</f>
        <v>0</v>
      </c>
      <c r="E7" s="5">
        <f>SUM(F7:L7)</f>
        <v>4019</v>
      </c>
      <c r="F7" s="5">
        <v>4019</v>
      </c>
      <c r="G7" s="5"/>
      <c r="H7" s="5"/>
      <c r="I7" s="5"/>
      <c r="J7" s="5"/>
      <c r="K7" s="5"/>
      <c r="L7" s="5"/>
      <c r="M7" s="12">
        <f t="shared" si="1"/>
        <v>230451.6</v>
      </c>
      <c r="N7" s="5">
        <v>451.6</v>
      </c>
      <c r="O7" s="5"/>
      <c r="P7" s="22"/>
      <c r="Q7" s="5"/>
      <c r="R7" s="12">
        <v>200000</v>
      </c>
      <c r="S7" s="12">
        <v>30000</v>
      </c>
      <c r="T7" s="12"/>
      <c r="U7" s="36"/>
      <c r="V7" s="12"/>
    </row>
    <row r="8" spans="1:22" ht="15" customHeight="1">
      <c r="A8" s="5" t="s">
        <v>10</v>
      </c>
      <c r="B8" s="5" t="s">
        <v>11</v>
      </c>
      <c r="C8" s="12">
        <f t="shared" si="2"/>
        <v>531163</v>
      </c>
      <c r="D8" s="24">
        <f t="shared" si="3"/>
        <v>9750</v>
      </c>
      <c r="E8" s="5">
        <f>SUM(F8:L8)</f>
        <v>434068</v>
      </c>
      <c r="F8" s="5">
        <f t="shared" ref="F8:K8" si="4">SUM(F10:F17)</f>
        <v>352624</v>
      </c>
      <c r="G8" s="5">
        <f t="shared" si="4"/>
        <v>46486</v>
      </c>
      <c r="H8" s="5">
        <f t="shared" si="4"/>
        <v>24392</v>
      </c>
      <c r="I8" s="5">
        <f t="shared" si="4"/>
        <v>0</v>
      </c>
      <c r="J8" s="5">
        <f t="shared" si="4"/>
        <v>158</v>
      </c>
      <c r="K8" s="5">
        <f t="shared" si="4"/>
        <v>1658</v>
      </c>
      <c r="L8" s="5">
        <f t="shared" ref="L8" si="5">SUM(L10:L17)</f>
        <v>8750</v>
      </c>
      <c r="M8" s="12">
        <f t="shared" si="1"/>
        <v>97095</v>
      </c>
      <c r="N8" s="5">
        <f>SUM(N9:N17)</f>
        <v>89796</v>
      </c>
      <c r="O8" s="36">
        <f t="shared" ref="O8:U8" si="6">SUM(O9:O17)</f>
        <v>580</v>
      </c>
      <c r="P8" s="36">
        <f t="shared" si="6"/>
        <v>0</v>
      </c>
      <c r="Q8" s="36">
        <f t="shared" si="6"/>
        <v>0</v>
      </c>
      <c r="R8" s="36">
        <f t="shared" si="6"/>
        <v>0</v>
      </c>
      <c r="S8" s="36">
        <f t="shared" si="6"/>
        <v>0</v>
      </c>
      <c r="T8" s="36">
        <f t="shared" si="6"/>
        <v>1000</v>
      </c>
      <c r="U8" s="36">
        <f t="shared" si="6"/>
        <v>5600</v>
      </c>
      <c r="V8" s="12">
        <f t="shared" ref="V8" si="7">SUM(V10:V17)</f>
        <v>119</v>
      </c>
    </row>
    <row r="9" spans="1:22" s="25" customFormat="1" ht="15" customHeight="1">
      <c r="A9" s="13"/>
      <c r="B9" s="13" t="s">
        <v>143</v>
      </c>
      <c r="C9" s="13">
        <f t="shared" si="2"/>
        <v>5600</v>
      </c>
      <c r="D9" s="13"/>
      <c r="E9" s="13"/>
      <c r="F9" s="13"/>
      <c r="G9" s="13"/>
      <c r="H9" s="13"/>
      <c r="I9" s="13"/>
      <c r="J9" s="13"/>
      <c r="K9" s="13"/>
      <c r="L9" s="13"/>
      <c r="M9" s="13">
        <f t="shared" si="1"/>
        <v>5600</v>
      </c>
      <c r="N9" s="13"/>
      <c r="O9" s="13"/>
      <c r="P9" s="26"/>
      <c r="Q9" s="13"/>
      <c r="R9" s="13"/>
      <c r="S9" s="13"/>
      <c r="T9" s="13"/>
      <c r="U9" s="13">
        <v>5600</v>
      </c>
      <c r="V9" s="13"/>
    </row>
    <row r="10" spans="1:22" ht="15" customHeight="1">
      <c r="A10" s="6">
        <v>1</v>
      </c>
      <c r="B10" s="6" t="s">
        <v>12</v>
      </c>
      <c r="C10" s="13">
        <f t="shared" si="2"/>
        <v>75537</v>
      </c>
      <c r="D10" s="13">
        <f>SUM(L10,Q10,T10)</f>
        <v>1643</v>
      </c>
      <c r="E10" s="13">
        <f t="shared" ref="E10:E80" si="8">SUM(F10:L10)</f>
        <v>60915</v>
      </c>
      <c r="F10" s="13">
        <v>50661</v>
      </c>
      <c r="G10" s="13">
        <v>3372</v>
      </c>
      <c r="H10" s="13">
        <v>5574</v>
      </c>
      <c r="I10" s="13"/>
      <c r="J10" s="13">
        <v>0</v>
      </c>
      <c r="K10" s="13">
        <v>165</v>
      </c>
      <c r="L10" s="13">
        <v>1143</v>
      </c>
      <c r="M10" s="13">
        <f t="shared" si="1"/>
        <v>14622</v>
      </c>
      <c r="N10" s="7">
        <v>14122</v>
      </c>
      <c r="O10" s="6"/>
      <c r="P10" s="26"/>
      <c r="Q10" s="13"/>
      <c r="R10" s="6"/>
      <c r="S10" s="6"/>
      <c r="T10" s="13">
        <v>500</v>
      </c>
      <c r="U10" s="13"/>
      <c r="V10" s="6"/>
    </row>
    <row r="11" spans="1:22" ht="15" customHeight="1">
      <c r="A11" s="6">
        <v>2</v>
      </c>
      <c r="B11" s="6" t="s">
        <v>13</v>
      </c>
      <c r="C11" s="13">
        <f t="shared" si="2"/>
        <v>126547</v>
      </c>
      <c r="D11" s="13">
        <f t="shared" ref="D11:D79" si="9">SUM(L11,Q11,T11)</f>
        <v>1268</v>
      </c>
      <c r="E11" s="13">
        <f t="shared" si="8"/>
        <v>101868</v>
      </c>
      <c r="F11" s="13">
        <v>81844</v>
      </c>
      <c r="G11" s="13">
        <v>14724</v>
      </c>
      <c r="H11" s="13">
        <v>3704</v>
      </c>
      <c r="I11" s="13"/>
      <c r="J11" s="13">
        <v>0</v>
      </c>
      <c r="K11" s="13">
        <v>328</v>
      </c>
      <c r="L11" s="13">
        <v>1268</v>
      </c>
      <c r="M11" s="13">
        <f t="shared" si="1"/>
        <v>24679</v>
      </c>
      <c r="N11" s="7">
        <v>24174</v>
      </c>
      <c r="O11" s="6">
        <v>386</v>
      </c>
      <c r="P11" s="26"/>
      <c r="Q11" s="13"/>
      <c r="R11" s="6"/>
      <c r="S11" s="6"/>
      <c r="T11" s="13"/>
      <c r="U11" s="13"/>
      <c r="V11" s="6">
        <v>119</v>
      </c>
    </row>
    <row r="12" spans="1:22" ht="15" customHeight="1">
      <c r="A12" s="6">
        <v>3</v>
      </c>
      <c r="B12" s="6" t="s">
        <v>14</v>
      </c>
      <c r="C12" s="13">
        <f t="shared" si="2"/>
        <v>80959</v>
      </c>
      <c r="D12" s="13">
        <f t="shared" si="9"/>
        <v>970</v>
      </c>
      <c r="E12" s="13">
        <f t="shared" si="8"/>
        <v>68945</v>
      </c>
      <c r="F12" s="13">
        <v>54355</v>
      </c>
      <c r="G12" s="13">
        <v>7130</v>
      </c>
      <c r="H12" s="13">
        <v>6387</v>
      </c>
      <c r="I12" s="13"/>
      <c r="J12" s="13">
        <v>103</v>
      </c>
      <c r="K12" s="13">
        <v>0</v>
      </c>
      <c r="L12" s="13">
        <v>970</v>
      </c>
      <c r="M12" s="13">
        <f t="shared" si="1"/>
        <v>12014</v>
      </c>
      <c r="N12" s="7">
        <v>12014</v>
      </c>
      <c r="O12" s="6"/>
      <c r="P12" s="26"/>
      <c r="Q12" s="6"/>
      <c r="R12" s="6"/>
      <c r="S12" s="6"/>
      <c r="T12" s="6"/>
      <c r="U12" s="6"/>
      <c r="V12" s="6"/>
    </row>
    <row r="13" spans="1:22" ht="15" customHeight="1">
      <c r="A13" s="6">
        <v>4</v>
      </c>
      <c r="B13" s="6" t="s">
        <v>15</v>
      </c>
      <c r="C13" s="13">
        <f t="shared" si="2"/>
        <v>64368</v>
      </c>
      <c r="D13" s="13">
        <f t="shared" si="9"/>
        <v>1143</v>
      </c>
      <c r="E13" s="13">
        <f t="shared" si="8"/>
        <v>54641</v>
      </c>
      <c r="F13" s="13">
        <v>44925</v>
      </c>
      <c r="G13" s="13">
        <v>5506</v>
      </c>
      <c r="H13" s="13">
        <v>2508</v>
      </c>
      <c r="I13" s="13"/>
      <c r="J13" s="13">
        <v>0</v>
      </c>
      <c r="K13" s="13">
        <v>559</v>
      </c>
      <c r="L13" s="13">
        <v>1143</v>
      </c>
      <c r="M13" s="13">
        <f t="shared" si="1"/>
        <v>9727</v>
      </c>
      <c r="N13" s="7">
        <v>9727</v>
      </c>
      <c r="O13" s="6"/>
      <c r="P13" s="26"/>
      <c r="Q13" s="6"/>
      <c r="R13" s="6"/>
      <c r="S13" s="6"/>
      <c r="T13" s="6"/>
      <c r="U13" s="6"/>
      <c r="V13" s="6"/>
    </row>
    <row r="14" spans="1:22" ht="15" customHeight="1">
      <c r="A14" s="6">
        <v>5</v>
      </c>
      <c r="B14" s="6" t="s">
        <v>16</v>
      </c>
      <c r="C14" s="13">
        <f t="shared" si="2"/>
        <v>48268</v>
      </c>
      <c r="D14" s="13">
        <f t="shared" si="9"/>
        <v>845</v>
      </c>
      <c r="E14" s="13">
        <f t="shared" si="8"/>
        <v>41415</v>
      </c>
      <c r="F14" s="13">
        <v>33633</v>
      </c>
      <c r="G14" s="13">
        <v>4259</v>
      </c>
      <c r="H14" s="13">
        <v>2306</v>
      </c>
      <c r="I14" s="13"/>
      <c r="J14" s="13">
        <v>0</v>
      </c>
      <c r="K14" s="13">
        <v>372</v>
      </c>
      <c r="L14" s="13">
        <v>845</v>
      </c>
      <c r="M14" s="13">
        <f t="shared" si="1"/>
        <v>6853</v>
      </c>
      <c r="N14" s="7">
        <v>6853</v>
      </c>
      <c r="O14" s="6"/>
      <c r="P14" s="26"/>
      <c r="Q14" s="6"/>
      <c r="R14" s="6"/>
      <c r="S14" s="6"/>
      <c r="T14" s="6"/>
      <c r="U14" s="6"/>
      <c r="V14" s="6"/>
    </row>
    <row r="15" spans="1:22" ht="15" customHeight="1">
      <c r="A15" s="6">
        <v>6</v>
      </c>
      <c r="B15" s="6" t="s">
        <v>17</v>
      </c>
      <c r="C15" s="13">
        <f t="shared" si="2"/>
        <v>74058</v>
      </c>
      <c r="D15" s="13">
        <f t="shared" si="9"/>
        <v>1268</v>
      </c>
      <c r="E15" s="13">
        <f t="shared" si="8"/>
        <v>61349</v>
      </c>
      <c r="F15" s="13">
        <v>49574</v>
      </c>
      <c r="G15" s="13">
        <v>8020</v>
      </c>
      <c r="H15" s="13">
        <v>2198</v>
      </c>
      <c r="I15" s="13"/>
      <c r="J15" s="13">
        <v>55</v>
      </c>
      <c r="K15" s="13">
        <v>234</v>
      </c>
      <c r="L15" s="13">
        <v>1268</v>
      </c>
      <c r="M15" s="13">
        <f t="shared" si="1"/>
        <v>12709</v>
      </c>
      <c r="N15" s="7">
        <v>12515</v>
      </c>
      <c r="O15" s="6">
        <v>194</v>
      </c>
      <c r="P15" s="26"/>
      <c r="Q15" s="6"/>
      <c r="R15" s="6"/>
      <c r="S15" s="6"/>
      <c r="T15" s="6"/>
      <c r="U15" s="6"/>
      <c r="V15" s="6"/>
    </row>
    <row r="16" spans="1:22" ht="15" customHeight="1">
      <c r="A16" s="6">
        <v>7</v>
      </c>
      <c r="B16" s="6" t="s">
        <v>18</v>
      </c>
      <c r="C16" s="13">
        <f t="shared" si="2"/>
        <v>8399</v>
      </c>
      <c r="D16" s="13">
        <f t="shared" si="9"/>
        <v>845</v>
      </c>
      <c r="E16" s="13">
        <f t="shared" si="8"/>
        <v>7136</v>
      </c>
      <c r="F16" s="13">
        <v>4772</v>
      </c>
      <c r="G16" s="13">
        <v>982</v>
      </c>
      <c r="H16" s="13">
        <v>537</v>
      </c>
      <c r="I16" s="13"/>
      <c r="J16" s="13">
        <v>0</v>
      </c>
      <c r="K16" s="13">
        <v>0</v>
      </c>
      <c r="L16" s="13">
        <v>845</v>
      </c>
      <c r="M16" s="13">
        <f t="shared" si="1"/>
        <v>1263</v>
      </c>
      <c r="N16" s="7">
        <v>1263</v>
      </c>
      <c r="O16" s="6"/>
      <c r="P16" s="26"/>
      <c r="Q16" s="6"/>
      <c r="R16" s="6"/>
      <c r="S16" s="6"/>
      <c r="T16" s="6"/>
      <c r="U16" s="6"/>
      <c r="V16" s="6"/>
    </row>
    <row r="17" spans="1:22" ht="15" customHeight="1">
      <c r="A17" s="6">
        <v>8</v>
      </c>
      <c r="B17" s="6" t="s">
        <v>19</v>
      </c>
      <c r="C17" s="13">
        <f t="shared" si="2"/>
        <v>47427</v>
      </c>
      <c r="D17" s="13">
        <f t="shared" si="9"/>
        <v>1768</v>
      </c>
      <c r="E17" s="13">
        <f t="shared" si="8"/>
        <v>37799</v>
      </c>
      <c r="F17" s="13">
        <v>32860</v>
      </c>
      <c r="G17" s="13">
        <v>2493</v>
      </c>
      <c r="H17" s="13">
        <v>1178</v>
      </c>
      <c r="I17" s="13"/>
      <c r="J17" s="13">
        <v>0</v>
      </c>
      <c r="K17" s="13">
        <v>0</v>
      </c>
      <c r="L17" s="13">
        <v>1268</v>
      </c>
      <c r="M17" s="13">
        <f t="shared" si="1"/>
        <v>9628</v>
      </c>
      <c r="N17" s="7">
        <v>9128</v>
      </c>
      <c r="O17" s="6"/>
      <c r="P17" s="26"/>
      <c r="Q17" s="6"/>
      <c r="R17" s="6"/>
      <c r="S17" s="6"/>
      <c r="T17" s="6">
        <v>500</v>
      </c>
      <c r="U17" s="6"/>
      <c r="V17" s="6"/>
    </row>
    <row r="18" spans="1:22" ht="15" customHeight="1">
      <c r="A18" s="5" t="s">
        <v>20</v>
      </c>
      <c r="B18" s="5" t="s">
        <v>21</v>
      </c>
      <c r="C18" s="12">
        <f t="shared" si="2"/>
        <v>706972</v>
      </c>
      <c r="D18" s="24">
        <f t="shared" si="9"/>
        <v>16303</v>
      </c>
      <c r="E18" s="5">
        <f t="shared" si="8"/>
        <v>552552</v>
      </c>
      <c r="F18" s="5">
        <f>SUM(F19:F31)</f>
        <v>454823</v>
      </c>
      <c r="G18" s="12">
        <f t="shared" ref="G18:L18" si="10">SUM(G19:G31)</f>
        <v>49079</v>
      </c>
      <c r="H18" s="12">
        <f t="shared" si="10"/>
        <v>32577</v>
      </c>
      <c r="I18" s="12">
        <f t="shared" si="10"/>
        <v>370</v>
      </c>
      <c r="J18" s="12">
        <f t="shared" si="10"/>
        <v>174</v>
      </c>
      <c r="K18" s="12">
        <f t="shared" si="10"/>
        <v>2726</v>
      </c>
      <c r="L18" s="12">
        <f t="shared" si="10"/>
        <v>12803</v>
      </c>
      <c r="M18" s="12">
        <f t="shared" si="1"/>
        <v>154420</v>
      </c>
      <c r="N18" s="5">
        <f>SUM(N19:N31)</f>
        <v>141140</v>
      </c>
      <c r="O18" s="36">
        <f t="shared" ref="O18:U18" si="11">SUM(O19:O31)</f>
        <v>980</v>
      </c>
      <c r="P18" s="36">
        <f t="shared" si="11"/>
        <v>0</v>
      </c>
      <c r="Q18" s="36">
        <f t="shared" si="11"/>
        <v>0</v>
      </c>
      <c r="R18" s="36">
        <f t="shared" si="11"/>
        <v>0</v>
      </c>
      <c r="S18" s="36">
        <f t="shared" si="11"/>
        <v>0</v>
      </c>
      <c r="T18" s="36">
        <f t="shared" si="11"/>
        <v>3500</v>
      </c>
      <c r="U18" s="36">
        <f t="shared" si="11"/>
        <v>8800</v>
      </c>
      <c r="V18" s="36">
        <f>SUM(V19:V31)</f>
        <v>0</v>
      </c>
    </row>
    <row r="19" spans="1:22" s="25" customFormat="1" ht="15" customHeight="1">
      <c r="A19" s="13"/>
      <c r="B19" s="13" t="s">
        <v>123</v>
      </c>
      <c r="C19" s="13">
        <f t="shared" si="2"/>
        <v>9169</v>
      </c>
      <c r="D19" s="13">
        <f t="shared" si="9"/>
        <v>0</v>
      </c>
      <c r="E19" s="13">
        <f t="shared" si="8"/>
        <v>369</v>
      </c>
      <c r="F19" s="13">
        <v>0</v>
      </c>
      <c r="G19" s="13"/>
      <c r="H19" s="13">
        <v>0</v>
      </c>
      <c r="I19" s="13">
        <v>0</v>
      </c>
      <c r="J19" s="13">
        <v>0</v>
      </c>
      <c r="K19" s="13">
        <v>369</v>
      </c>
      <c r="L19" s="13"/>
      <c r="M19" s="13">
        <f t="shared" si="1"/>
        <v>8800</v>
      </c>
      <c r="N19" s="13"/>
      <c r="O19" s="13"/>
      <c r="P19" s="26"/>
      <c r="Q19" s="13"/>
      <c r="R19" s="13"/>
      <c r="S19" s="13"/>
      <c r="T19" s="13"/>
      <c r="U19" s="13">
        <v>8800</v>
      </c>
      <c r="V19" s="13"/>
    </row>
    <row r="20" spans="1:22" ht="15" customHeight="1">
      <c r="A20" s="6">
        <v>9</v>
      </c>
      <c r="B20" s="6" t="s">
        <v>22</v>
      </c>
      <c r="C20" s="13">
        <f t="shared" si="2"/>
        <v>48780</v>
      </c>
      <c r="D20" s="13">
        <f t="shared" si="9"/>
        <v>1768</v>
      </c>
      <c r="E20" s="13">
        <f t="shared" si="8"/>
        <v>39092</v>
      </c>
      <c r="F20" s="13">
        <v>33257</v>
      </c>
      <c r="G20" s="13">
        <v>2584</v>
      </c>
      <c r="H20" s="13">
        <v>1983</v>
      </c>
      <c r="I20" s="13">
        <v>0</v>
      </c>
      <c r="J20" s="13">
        <v>0</v>
      </c>
      <c r="K20" s="13">
        <v>0</v>
      </c>
      <c r="L20" s="13">
        <v>1268</v>
      </c>
      <c r="M20" s="13">
        <f t="shared" si="1"/>
        <v>9688</v>
      </c>
      <c r="N20" s="6">
        <v>9188</v>
      </c>
      <c r="O20" s="8"/>
      <c r="P20" s="29"/>
      <c r="Q20" s="21"/>
      <c r="R20" s="8"/>
      <c r="S20" s="8"/>
      <c r="T20" s="6">
        <v>500</v>
      </c>
      <c r="U20" s="6"/>
      <c r="V20" s="8"/>
    </row>
    <row r="21" spans="1:22" ht="15" customHeight="1">
      <c r="A21" s="6">
        <v>10</v>
      </c>
      <c r="B21" s="6" t="s">
        <v>23</v>
      </c>
      <c r="C21" s="13">
        <f t="shared" si="2"/>
        <v>65811</v>
      </c>
      <c r="D21" s="13">
        <f t="shared" si="9"/>
        <v>1470</v>
      </c>
      <c r="E21" s="13">
        <f t="shared" si="8"/>
        <v>53012</v>
      </c>
      <c r="F21" s="13">
        <v>46483</v>
      </c>
      <c r="G21" s="13">
        <v>3262</v>
      </c>
      <c r="H21" s="13">
        <v>2297</v>
      </c>
      <c r="I21" s="13">
        <v>0</v>
      </c>
      <c r="J21" s="13">
        <v>0</v>
      </c>
      <c r="K21" s="13">
        <v>0</v>
      </c>
      <c r="L21" s="13">
        <v>970</v>
      </c>
      <c r="M21" s="13">
        <f t="shared" si="1"/>
        <v>12799</v>
      </c>
      <c r="N21" s="6">
        <v>12299</v>
      </c>
      <c r="O21" s="6"/>
      <c r="P21" s="26"/>
      <c r="Q21" s="21"/>
      <c r="R21" s="6"/>
      <c r="S21" s="6"/>
      <c r="T21" s="6">
        <v>500</v>
      </c>
      <c r="U21" s="6"/>
      <c r="V21" s="6"/>
    </row>
    <row r="22" spans="1:22" ht="15" customHeight="1">
      <c r="A22" s="6">
        <v>11</v>
      </c>
      <c r="B22" s="6" t="s">
        <v>24</v>
      </c>
      <c r="C22" s="13">
        <f t="shared" si="2"/>
        <v>62453</v>
      </c>
      <c r="D22" s="13">
        <f t="shared" si="9"/>
        <v>845</v>
      </c>
      <c r="E22" s="13">
        <f t="shared" si="8"/>
        <v>53246</v>
      </c>
      <c r="F22" s="13">
        <v>44166</v>
      </c>
      <c r="G22" s="13">
        <v>4669</v>
      </c>
      <c r="H22" s="13">
        <v>3200</v>
      </c>
      <c r="I22" s="13">
        <v>0</v>
      </c>
      <c r="J22" s="13">
        <v>0</v>
      </c>
      <c r="K22" s="13">
        <v>366</v>
      </c>
      <c r="L22" s="13">
        <v>845</v>
      </c>
      <c r="M22" s="13">
        <f t="shared" si="1"/>
        <v>9207</v>
      </c>
      <c r="N22" s="6">
        <v>9049</v>
      </c>
      <c r="O22" s="6">
        <v>158</v>
      </c>
      <c r="P22" s="26"/>
      <c r="Q22" s="21"/>
      <c r="R22" s="6"/>
      <c r="S22" s="6"/>
      <c r="T22" s="6"/>
      <c r="U22" s="6"/>
      <c r="V22" s="6"/>
    </row>
    <row r="23" spans="1:22" ht="15" customHeight="1">
      <c r="A23" s="6">
        <v>12</v>
      </c>
      <c r="B23" s="6" t="s">
        <v>25</v>
      </c>
      <c r="C23" s="13">
        <f t="shared" si="2"/>
        <v>137149</v>
      </c>
      <c r="D23" s="13">
        <f t="shared" si="9"/>
        <v>845</v>
      </c>
      <c r="E23" s="13">
        <f t="shared" si="8"/>
        <v>110532</v>
      </c>
      <c r="F23" s="13">
        <v>88312</v>
      </c>
      <c r="G23" s="13">
        <v>14821</v>
      </c>
      <c r="H23" s="13">
        <v>6206</v>
      </c>
      <c r="I23" s="13">
        <v>0</v>
      </c>
      <c r="J23" s="13">
        <v>0</v>
      </c>
      <c r="K23" s="13">
        <v>348</v>
      </c>
      <c r="L23" s="13">
        <v>845</v>
      </c>
      <c r="M23" s="13">
        <f t="shared" si="1"/>
        <v>26617</v>
      </c>
      <c r="N23" s="6">
        <v>26207</v>
      </c>
      <c r="O23" s="6">
        <v>410</v>
      </c>
      <c r="P23" s="26"/>
      <c r="Q23" s="21"/>
      <c r="R23" s="6"/>
      <c r="S23" s="6"/>
      <c r="T23" s="6"/>
      <c r="U23" s="6"/>
      <c r="V23" s="6"/>
    </row>
    <row r="24" spans="1:22" ht="15" customHeight="1">
      <c r="A24" s="6">
        <v>13</v>
      </c>
      <c r="B24" s="6" t="s">
        <v>26</v>
      </c>
      <c r="C24" s="13">
        <f t="shared" si="2"/>
        <v>102719</v>
      </c>
      <c r="D24" s="13">
        <f t="shared" si="9"/>
        <v>1268</v>
      </c>
      <c r="E24" s="13">
        <f t="shared" si="8"/>
        <v>75770</v>
      </c>
      <c r="F24" s="13">
        <v>61193</v>
      </c>
      <c r="G24" s="13">
        <v>5813</v>
      </c>
      <c r="H24" s="13">
        <v>7262</v>
      </c>
      <c r="I24" s="13">
        <v>0</v>
      </c>
      <c r="J24" s="13">
        <v>0</v>
      </c>
      <c r="K24" s="13">
        <v>234</v>
      </c>
      <c r="L24" s="13">
        <v>1268</v>
      </c>
      <c r="M24" s="13">
        <f t="shared" si="1"/>
        <v>26949</v>
      </c>
      <c r="N24" s="6">
        <v>26761</v>
      </c>
      <c r="O24" s="6">
        <v>188</v>
      </c>
      <c r="P24" s="26"/>
      <c r="Q24" s="21"/>
      <c r="R24" s="6"/>
      <c r="S24" s="6"/>
      <c r="T24" s="6"/>
      <c r="U24" s="6"/>
      <c r="V24" s="6"/>
    </row>
    <row r="25" spans="1:22" s="1" customFormat="1" ht="15" customHeight="1">
      <c r="A25" s="6">
        <v>14</v>
      </c>
      <c r="B25" s="6" t="s">
        <v>27</v>
      </c>
      <c r="C25" s="13">
        <f t="shared" si="2"/>
        <v>32586</v>
      </c>
      <c r="D25" s="13">
        <f t="shared" si="9"/>
        <v>1345</v>
      </c>
      <c r="E25" s="13">
        <f t="shared" si="8"/>
        <v>26213</v>
      </c>
      <c r="F25" s="13">
        <v>22399</v>
      </c>
      <c r="G25" s="13">
        <v>1927</v>
      </c>
      <c r="H25" s="13">
        <v>855</v>
      </c>
      <c r="I25" s="13">
        <v>187</v>
      </c>
      <c r="J25" s="13">
        <v>0</v>
      </c>
      <c r="K25" s="13">
        <v>0</v>
      </c>
      <c r="L25" s="13">
        <v>845</v>
      </c>
      <c r="M25" s="13">
        <f t="shared" si="1"/>
        <v>6373</v>
      </c>
      <c r="N25" s="6">
        <v>5873</v>
      </c>
      <c r="O25" s="6"/>
      <c r="P25" s="26"/>
      <c r="Q25" s="9"/>
      <c r="R25" s="6"/>
      <c r="S25" s="6"/>
      <c r="T25" s="6">
        <v>500</v>
      </c>
      <c r="U25" s="6"/>
      <c r="V25" s="6"/>
    </row>
    <row r="26" spans="1:22" ht="15" customHeight="1">
      <c r="A26" s="6">
        <v>15</v>
      </c>
      <c r="B26" s="6" t="s">
        <v>28</v>
      </c>
      <c r="C26" s="13">
        <f t="shared" si="2"/>
        <v>87733</v>
      </c>
      <c r="D26" s="13">
        <f t="shared" si="9"/>
        <v>845</v>
      </c>
      <c r="E26" s="13">
        <f t="shared" si="8"/>
        <v>73797</v>
      </c>
      <c r="F26" s="13">
        <v>62700</v>
      </c>
      <c r="G26" s="13">
        <v>7253</v>
      </c>
      <c r="H26" s="13">
        <v>2999</v>
      </c>
      <c r="I26" s="13">
        <v>0</v>
      </c>
      <c r="J26" s="13">
        <v>0</v>
      </c>
      <c r="K26" s="13">
        <v>0</v>
      </c>
      <c r="L26" s="13">
        <v>845</v>
      </c>
      <c r="M26" s="13">
        <f t="shared" si="1"/>
        <v>13936</v>
      </c>
      <c r="N26" s="6">
        <v>13712</v>
      </c>
      <c r="O26" s="6">
        <v>224</v>
      </c>
      <c r="P26" s="26"/>
      <c r="Q26" s="21"/>
      <c r="R26" s="6"/>
      <c r="S26" s="6"/>
      <c r="T26" s="6"/>
      <c r="U26" s="6"/>
      <c r="V26" s="6"/>
    </row>
    <row r="27" spans="1:22" ht="15" customHeight="1">
      <c r="A27" s="6">
        <v>16</v>
      </c>
      <c r="B27" s="6" t="s">
        <v>29</v>
      </c>
      <c r="C27" s="13">
        <f t="shared" si="2"/>
        <v>31277</v>
      </c>
      <c r="D27" s="13">
        <f t="shared" si="9"/>
        <v>1768</v>
      </c>
      <c r="E27" s="13">
        <f t="shared" si="8"/>
        <v>15304</v>
      </c>
      <c r="F27" s="13">
        <v>8676</v>
      </c>
      <c r="G27" s="13">
        <v>1167</v>
      </c>
      <c r="H27" s="13">
        <v>4193</v>
      </c>
      <c r="I27" s="13">
        <v>0</v>
      </c>
      <c r="J27" s="13">
        <v>0</v>
      </c>
      <c r="K27" s="13">
        <v>0</v>
      </c>
      <c r="L27" s="13">
        <v>1268</v>
      </c>
      <c r="M27" s="13">
        <f t="shared" si="1"/>
        <v>15973</v>
      </c>
      <c r="N27" s="6">
        <v>15473</v>
      </c>
      <c r="O27" s="6"/>
      <c r="P27" s="26"/>
      <c r="Q27" s="21"/>
      <c r="R27" s="6"/>
      <c r="S27" s="6"/>
      <c r="T27" s="6">
        <v>500</v>
      </c>
      <c r="U27" s="6"/>
      <c r="V27" s="6"/>
    </row>
    <row r="28" spans="1:22" ht="15" customHeight="1">
      <c r="A28" s="6">
        <v>17</v>
      </c>
      <c r="B28" s="6" t="s">
        <v>30</v>
      </c>
      <c r="C28" s="13">
        <f t="shared" si="2"/>
        <v>19919</v>
      </c>
      <c r="D28" s="13">
        <f t="shared" si="9"/>
        <v>1143</v>
      </c>
      <c r="E28" s="13">
        <f t="shared" si="8"/>
        <v>16844</v>
      </c>
      <c r="F28" s="13">
        <v>13339</v>
      </c>
      <c r="G28" s="13">
        <v>1325</v>
      </c>
      <c r="H28" s="13">
        <v>660</v>
      </c>
      <c r="I28" s="13">
        <v>183</v>
      </c>
      <c r="J28" s="13">
        <v>0</v>
      </c>
      <c r="K28" s="13">
        <v>194</v>
      </c>
      <c r="L28" s="13">
        <v>1143</v>
      </c>
      <c r="M28" s="13">
        <f t="shared" si="1"/>
        <v>3075</v>
      </c>
      <c r="N28" s="6">
        <v>3075</v>
      </c>
      <c r="O28" s="6"/>
      <c r="P28" s="26"/>
      <c r="Q28" s="21"/>
      <c r="R28" s="6"/>
      <c r="S28" s="6"/>
      <c r="T28" s="6"/>
      <c r="U28" s="6"/>
      <c r="V28" s="6"/>
    </row>
    <row r="29" spans="1:22" ht="15" customHeight="1">
      <c r="A29" s="6">
        <v>18</v>
      </c>
      <c r="B29" s="6" t="s">
        <v>31</v>
      </c>
      <c r="C29" s="13">
        <f t="shared" si="2"/>
        <v>23276</v>
      </c>
      <c r="D29" s="13">
        <f t="shared" si="9"/>
        <v>1768</v>
      </c>
      <c r="E29" s="13">
        <f t="shared" si="8"/>
        <v>18757</v>
      </c>
      <c r="F29" s="13">
        <v>14687</v>
      </c>
      <c r="G29" s="13">
        <v>1652</v>
      </c>
      <c r="H29" s="13">
        <v>783</v>
      </c>
      <c r="I29" s="13">
        <v>0</v>
      </c>
      <c r="J29" s="13">
        <v>0</v>
      </c>
      <c r="K29" s="13">
        <v>367</v>
      </c>
      <c r="L29" s="13">
        <v>1268</v>
      </c>
      <c r="M29" s="13">
        <f t="shared" si="1"/>
        <v>4519</v>
      </c>
      <c r="N29" s="6">
        <v>4019</v>
      </c>
      <c r="O29" s="6"/>
      <c r="P29" s="26"/>
      <c r="Q29" s="21"/>
      <c r="R29" s="6"/>
      <c r="S29" s="6"/>
      <c r="T29" s="6">
        <v>500</v>
      </c>
      <c r="U29" s="6"/>
      <c r="V29" s="6"/>
    </row>
    <row r="30" spans="1:22" s="1" customFormat="1" ht="15" customHeight="1">
      <c r="A30" s="6">
        <v>19</v>
      </c>
      <c r="B30" s="6" t="s">
        <v>32</v>
      </c>
      <c r="C30" s="13">
        <f t="shared" si="2"/>
        <v>45100</v>
      </c>
      <c r="D30" s="13">
        <f t="shared" si="9"/>
        <v>1470</v>
      </c>
      <c r="E30" s="13">
        <f t="shared" si="8"/>
        <v>36426</v>
      </c>
      <c r="F30" s="13">
        <v>30937</v>
      </c>
      <c r="G30" s="13">
        <v>2357</v>
      </c>
      <c r="H30" s="13">
        <v>1140</v>
      </c>
      <c r="I30" s="13">
        <v>0</v>
      </c>
      <c r="J30" s="13">
        <v>174</v>
      </c>
      <c r="K30" s="13">
        <v>848</v>
      </c>
      <c r="L30" s="13">
        <v>970</v>
      </c>
      <c r="M30" s="13">
        <f t="shared" si="1"/>
        <v>8674</v>
      </c>
      <c r="N30" s="6">
        <v>8174</v>
      </c>
      <c r="O30" s="6"/>
      <c r="P30" s="26"/>
      <c r="Q30" s="9"/>
      <c r="R30" s="6"/>
      <c r="S30" s="6"/>
      <c r="T30" s="6">
        <v>500</v>
      </c>
      <c r="U30" s="6"/>
      <c r="V30" s="6"/>
    </row>
    <row r="31" spans="1:22" ht="15" customHeight="1">
      <c r="A31" s="6">
        <v>20</v>
      </c>
      <c r="B31" s="6" t="s">
        <v>33</v>
      </c>
      <c r="C31" s="13">
        <f t="shared" si="2"/>
        <v>41000</v>
      </c>
      <c r="D31" s="13">
        <f t="shared" si="9"/>
        <v>1768</v>
      </c>
      <c r="E31" s="13">
        <f t="shared" si="8"/>
        <v>33190</v>
      </c>
      <c r="F31" s="13">
        <v>28674</v>
      </c>
      <c r="G31" s="13">
        <v>2249</v>
      </c>
      <c r="H31" s="13">
        <v>999</v>
      </c>
      <c r="I31" s="13">
        <v>0</v>
      </c>
      <c r="J31" s="13">
        <v>0</v>
      </c>
      <c r="K31" s="13">
        <v>0</v>
      </c>
      <c r="L31" s="13">
        <v>1268</v>
      </c>
      <c r="M31" s="13">
        <f t="shared" si="1"/>
        <v>7810</v>
      </c>
      <c r="N31" s="6">
        <v>7310</v>
      </c>
      <c r="O31" s="6"/>
      <c r="P31" s="26"/>
      <c r="Q31" s="21"/>
      <c r="R31" s="6"/>
      <c r="S31" s="6"/>
      <c r="T31" s="6">
        <v>500</v>
      </c>
      <c r="U31" s="6"/>
      <c r="V31" s="6"/>
    </row>
    <row r="32" spans="1:22" ht="15" customHeight="1">
      <c r="A32" s="5" t="s">
        <v>34</v>
      </c>
      <c r="B32" s="5" t="s">
        <v>35</v>
      </c>
      <c r="C32" s="12">
        <f t="shared" si="2"/>
        <v>141307</v>
      </c>
      <c r="D32" s="24">
        <f t="shared" si="9"/>
        <v>5149</v>
      </c>
      <c r="E32" s="5">
        <f t="shared" si="8"/>
        <v>117405</v>
      </c>
      <c r="F32" s="5">
        <f>SUM(F33:F37)</f>
        <v>84773</v>
      </c>
      <c r="G32" s="12">
        <f t="shared" ref="G32:L32" si="12">SUM(G33:G37)</f>
        <v>12145</v>
      </c>
      <c r="H32" s="12">
        <f t="shared" si="12"/>
        <v>15161</v>
      </c>
      <c r="I32" s="12">
        <f t="shared" si="12"/>
        <v>408</v>
      </c>
      <c r="J32" s="12">
        <f t="shared" si="12"/>
        <v>0</v>
      </c>
      <c r="K32" s="12">
        <f t="shared" si="12"/>
        <v>269</v>
      </c>
      <c r="L32" s="12">
        <f t="shared" si="12"/>
        <v>4649</v>
      </c>
      <c r="M32" s="12">
        <f t="shared" si="1"/>
        <v>23902</v>
      </c>
      <c r="N32" s="5">
        <f>SUM(N33:N37)</f>
        <v>21802</v>
      </c>
      <c r="O32" s="36">
        <f t="shared" ref="O32:V32" si="13">SUM(O33:O37)</f>
        <v>0</v>
      </c>
      <c r="P32" s="36">
        <f t="shared" si="13"/>
        <v>0</v>
      </c>
      <c r="Q32" s="36">
        <f t="shared" si="13"/>
        <v>0</v>
      </c>
      <c r="R32" s="36">
        <f t="shared" si="13"/>
        <v>0</v>
      </c>
      <c r="S32" s="36">
        <f t="shared" si="13"/>
        <v>0</v>
      </c>
      <c r="T32" s="36">
        <f t="shared" si="13"/>
        <v>500</v>
      </c>
      <c r="U32" s="36">
        <f t="shared" si="13"/>
        <v>1600</v>
      </c>
      <c r="V32" s="36">
        <f t="shared" si="13"/>
        <v>0</v>
      </c>
    </row>
    <row r="33" spans="1:22" ht="15" customHeight="1">
      <c r="A33" s="12"/>
      <c r="B33" s="13" t="s">
        <v>124</v>
      </c>
      <c r="C33" s="13">
        <f t="shared" si="2"/>
        <v>1869</v>
      </c>
      <c r="D33" s="13">
        <f t="shared" si="9"/>
        <v>0</v>
      </c>
      <c r="E33" s="12">
        <f t="shared" si="8"/>
        <v>269</v>
      </c>
      <c r="F33" s="12">
        <v>0</v>
      </c>
      <c r="G33" s="12"/>
      <c r="H33" s="12">
        <v>0</v>
      </c>
      <c r="I33" s="12">
        <v>0</v>
      </c>
      <c r="J33" s="12">
        <v>0</v>
      </c>
      <c r="K33" s="12">
        <v>269</v>
      </c>
      <c r="L33" s="12"/>
      <c r="M33" s="13">
        <f t="shared" si="1"/>
        <v>1600</v>
      </c>
      <c r="N33" s="12"/>
      <c r="O33" s="12"/>
      <c r="P33" s="22"/>
      <c r="Q33" s="12"/>
      <c r="R33" s="12"/>
      <c r="S33" s="12"/>
      <c r="T33" s="12"/>
      <c r="U33" s="13">
        <v>1600</v>
      </c>
      <c r="V33" s="12"/>
    </row>
    <row r="34" spans="1:22" ht="15" customHeight="1">
      <c r="A34" s="6">
        <v>21</v>
      </c>
      <c r="B34" s="6" t="s">
        <v>36</v>
      </c>
      <c r="C34" s="13">
        <f t="shared" si="2"/>
        <v>52178</v>
      </c>
      <c r="D34" s="13">
        <f t="shared" si="9"/>
        <v>1768</v>
      </c>
      <c r="E34" s="13">
        <f t="shared" si="8"/>
        <v>42112</v>
      </c>
      <c r="F34" s="13">
        <v>33387</v>
      </c>
      <c r="G34" s="13">
        <v>3043</v>
      </c>
      <c r="H34" s="13">
        <v>4414</v>
      </c>
      <c r="I34" s="13">
        <v>0</v>
      </c>
      <c r="J34" s="13">
        <v>0</v>
      </c>
      <c r="K34" s="13">
        <v>0</v>
      </c>
      <c r="L34" s="13">
        <v>1268</v>
      </c>
      <c r="M34" s="13">
        <f t="shared" si="1"/>
        <v>10066</v>
      </c>
      <c r="N34" s="6">
        <v>9566</v>
      </c>
      <c r="O34" s="6"/>
      <c r="P34" s="26"/>
      <c r="Q34" s="6"/>
      <c r="R34" s="6"/>
      <c r="S34" s="6"/>
      <c r="T34" s="6">
        <v>500</v>
      </c>
      <c r="U34" s="6"/>
      <c r="V34" s="6"/>
    </row>
    <row r="35" spans="1:22" ht="15" customHeight="1">
      <c r="A35" s="6">
        <v>22</v>
      </c>
      <c r="B35" s="6" t="s">
        <v>37</v>
      </c>
      <c r="C35" s="13">
        <f t="shared" si="2"/>
        <v>63396</v>
      </c>
      <c r="D35" s="13">
        <f t="shared" si="9"/>
        <v>1268</v>
      </c>
      <c r="E35" s="13">
        <f t="shared" si="8"/>
        <v>54302</v>
      </c>
      <c r="F35" s="13">
        <v>39872</v>
      </c>
      <c r="G35" s="13">
        <v>5818</v>
      </c>
      <c r="H35" s="13">
        <v>6936</v>
      </c>
      <c r="I35" s="13">
        <v>408</v>
      </c>
      <c r="J35" s="13">
        <v>0</v>
      </c>
      <c r="K35" s="13">
        <v>0</v>
      </c>
      <c r="L35" s="13">
        <v>1268</v>
      </c>
      <c r="M35" s="13">
        <f t="shared" si="1"/>
        <v>9094</v>
      </c>
      <c r="N35" s="7">
        <v>9094</v>
      </c>
      <c r="O35" s="8"/>
      <c r="P35" s="29"/>
      <c r="Q35" s="8"/>
      <c r="R35" s="8"/>
      <c r="S35" s="8"/>
      <c r="T35" s="8"/>
      <c r="U35" s="8"/>
      <c r="V35" s="8"/>
    </row>
    <row r="36" spans="1:22" ht="15" customHeight="1">
      <c r="A36" s="6">
        <v>23</v>
      </c>
      <c r="B36" s="6" t="s">
        <v>38</v>
      </c>
      <c r="C36" s="13">
        <f t="shared" si="2"/>
        <v>10612</v>
      </c>
      <c r="D36" s="13">
        <f t="shared" si="9"/>
        <v>845</v>
      </c>
      <c r="E36" s="13">
        <f t="shared" si="8"/>
        <v>9201</v>
      </c>
      <c r="F36" s="13">
        <v>5073</v>
      </c>
      <c r="G36" s="13">
        <v>1595</v>
      </c>
      <c r="H36" s="13">
        <v>1688</v>
      </c>
      <c r="I36" s="13">
        <v>0</v>
      </c>
      <c r="J36" s="13">
        <v>0</v>
      </c>
      <c r="K36" s="13">
        <v>0</v>
      </c>
      <c r="L36" s="13">
        <v>845</v>
      </c>
      <c r="M36" s="13">
        <f t="shared" si="1"/>
        <v>1411</v>
      </c>
      <c r="N36" s="7">
        <v>1411</v>
      </c>
      <c r="O36" s="6"/>
      <c r="P36" s="26"/>
      <c r="Q36" s="6"/>
      <c r="R36" s="6"/>
      <c r="S36" s="6"/>
      <c r="T36" s="6"/>
      <c r="U36" s="6"/>
      <c r="V36" s="6"/>
    </row>
    <row r="37" spans="1:22" ht="15" customHeight="1">
      <c r="A37" s="6">
        <v>24</v>
      </c>
      <c r="B37" s="6" t="s">
        <v>39</v>
      </c>
      <c r="C37" s="13">
        <f t="shared" si="2"/>
        <v>13252</v>
      </c>
      <c r="D37" s="13">
        <f t="shared" si="9"/>
        <v>1268</v>
      </c>
      <c r="E37" s="13">
        <f t="shared" si="8"/>
        <v>11521</v>
      </c>
      <c r="F37" s="13">
        <v>6441</v>
      </c>
      <c r="G37" s="13">
        <v>1689</v>
      </c>
      <c r="H37" s="13">
        <v>2123</v>
      </c>
      <c r="I37" s="13">
        <v>0</v>
      </c>
      <c r="J37" s="13">
        <v>0</v>
      </c>
      <c r="K37" s="13">
        <v>0</v>
      </c>
      <c r="L37" s="13">
        <v>1268</v>
      </c>
      <c r="M37" s="13">
        <f t="shared" si="1"/>
        <v>1731</v>
      </c>
      <c r="N37" s="7">
        <v>1731</v>
      </c>
      <c r="O37" s="6"/>
      <c r="P37" s="26"/>
      <c r="Q37" s="6"/>
      <c r="R37" s="6"/>
      <c r="S37" s="6"/>
      <c r="T37" s="6"/>
      <c r="U37" s="6"/>
      <c r="V37" s="6"/>
    </row>
    <row r="38" spans="1:22" ht="15" customHeight="1">
      <c r="A38" s="5" t="s">
        <v>40</v>
      </c>
      <c r="B38" s="5" t="s">
        <v>41</v>
      </c>
      <c r="C38" s="12">
        <f t="shared" si="2"/>
        <v>122047</v>
      </c>
      <c r="D38" s="24">
        <f t="shared" si="9"/>
        <v>6695</v>
      </c>
      <c r="E38" s="5">
        <f t="shared" si="8"/>
        <v>99614</v>
      </c>
      <c r="F38" s="5">
        <f>SUM(F40:F48)</f>
        <v>74052</v>
      </c>
      <c r="G38" s="12">
        <f t="shared" ref="G38:K38" si="14">SUM(G40:G48)</f>
        <v>11390</v>
      </c>
      <c r="H38" s="12">
        <f t="shared" si="14"/>
        <v>10088</v>
      </c>
      <c r="I38" s="12">
        <f t="shared" si="14"/>
        <v>328</v>
      </c>
      <c r="J38" s="12">
        <f t="shared" si="14"/>
        <v>94</v>
      </c>
      <c r="K38" s="12">
        <f t="shared" si="14"/>
        <v>100</v>
      </c>
      <c r="L38" s="12">
        <f>SUM(L40:L48)</f>
        <v>3562</v>
      </c>
      <c r="M38" s="12">
        <f t="shared" si="1"/>
        <v>22433</v>
      </c>
      <c r="N38" s="5">
        <f>SUM(N39:N48)</f>
        <v>17700</v>
      </c>
      <c r="O38" s="36">
        <f t="shared" ref="O38:U38" si="15">SUM(O39:O48)</f>
        <v>0</v>
      </c>
      <c r="P38" s="36">
        <f t="shared" si="15"/>
        <v>0</v>
      </c>
      <c r="Q38" s="36">
        <f t="shared" si="15"/>
        <v>2133</v>
      </c>
      <c r="R38" s="36">
        <f t="shared" si="15"/>
        <v>0</v>
      </c>
      <c r="S38" s="36">
        <f t="shared" si="15"/>
        <v>0</v>
      </c>
      <c r="T38" s="36">
        <f t="shared" si="15"/>
        <v>1000</v>
      </c>
      <c r="U38" s="36">
        <f t="shared" si="15"/>
        <v>1600</v>
      </c>
      <c r="V38" s="12"/>
    </row>
    <row r="39" spans="1:22" ht="15" customHeight="1">
      <c r="A39" s="36"/>
      <c r="B39" s="13" t="s">
        <v>144</v>
      </c>
      <c r="C39" s="13">
        <f t="shared" si="2"/>
        <v>1600</v>
      </c>
      <c r="D39" s="36"/>
      <c r="E39" s="36"/>
      <c r="F39" s="36"/>
      <c r="G39" s="36"/>
      <c r="H39" s="36"/>
      <c r="I39" s="36"/>
      <c r="J39" s="36"/>
      <c r="K39" s="36"/>
      <c r="L39" s="36"/>
      <c r="M39" s="13">
        <f t="shared" ref="M39:M74" si="16">SUM(N39:V39)</f>
        <v>1600</v>
      </c>
      <c r="N39" s="36"/>
      <c r="O39" s="36"/>
      <c r="P39" s="22"/>
      <c r="Q39" s="36"/>
      <c r="R39" s="36"/>
      <c r="S39" s="36"/>
      <c r="T39" s="36"/>
      <c r="U39" s="13">
        <v>1600</v>
      </c>
      <c r="V39" s="36"/>
    </row>
    <row r="40" spans="1:22" ht="15" customHeight="1">
      <c r="A40" s="6">
        <v>25</v>
      </c>
      <c r="B40" s="6" t="s">
        <v>42</v>
      </c>
      <c r="C40" s="13">
        <f t="shared" si="2"/>
        <v>35265</v>
      </c>
      <c r="D40" s="13">
        <f t="shared" si="9"/>
        <v>1643</v>
      </c>
      <c r="E40" s="13">
        <f t="shared" si="8"/>
        <v>28613</v>
      </c>
      <c r="F40" s="13">
        <v>21938</v>
      </c>
      <c r="G40" s="13">
        <v>1972</v>
      </c>
      <c r="H40" s="13">
        <v>3560</v>
      </c>
      <c r="I40" s="13">
        <v>0</v>
      </c>
      <c r="J40" s="13">
        <v>0</v>
      </c>
      <c r="K40" s="13">
        <v>0</v>
      </c>
      <c r="L40" s="13">
        <v>1143</v>
      </c>
      <c r="M40" s="13">
        <f t="shared" si="16"/>
        <v>6652</v>
      </c>
      <c r="N40" s="7">
        <v>6152</v>
      </c>
      <c r="O40" s="6"/>
      <c r="P40" s="26"/>
      <c r="Q40" s="6"/>
      <c r="R40" s="6"/>
      <c r="S40" s="6"/>
      <c r="T40" s="6">
        <v>500</v>
      </c>
      <c r="U40" s="6"/>
      <c r="V40" s="6"/>
    </row>
    <row r="41" spans="1:22" ht="15" customHeight="1">
      <c r="A41" s="6">
        <v>26</v>
      </c>
      <c r="B41" s="6" t="s">
        <v>43</v>
      </c>
      <c r="C41" s="13">
        <f t="shared" si="2"/>
        <v>10611</v>
      </c>
      <c r="D41" s="13">
        <f t="shared" si="9"/>
        <v>1768</v>
      </c>
      <c r="E41" s="13">
        <f t="shared" si="8"/>
        <v>8594</v>
      </c>
      <c r="F41" s="13">
        <v>5669</v>
      </c>
      <c r="G41" s="13">
        <v>1050</v>
      </c>
      <c r="H41" s="13">
        <v>507</v>
      </c>
      <c r="I41" s="13">
        <v>0</v>
      </c>
      <c r="J41" s="13">
        <v>0</v>
      </c>
      <c r="K41" s="13">
        <v>100</v>
      </c>
      <c r="L41" s="13">
        <v>1268</v>
      </c>
      <c r="M41" s="13">
        <f t="shared" si="16"/>
        <v>2017</v>
      </c>
      <c r="N41" s="6">
        <v>1517</v>
      </c>
      <c r="O41" s="6"/>
      <c r="P41" s="26"/>
      <c r="Q41" s="6"/>
      <c r="R41" s="6"/>
      <c r="S41" s="6"/>
      <c r="T41" s="6">
        <v>500</v>
      </c>
      <c r="U41" s="6"/>
      <c r="V41" s="6"/>
    </row>
    <row r="42" spans="1:22" s="1" customFormat="1" ht="15" customHeight="1">
      <c r="A42" s="6">
        <v>27</v>
      </c>
      <c r="B42" s="6" t="s">
        <v>44</v>
      </c>
      <c r="C42" s="13">
        <f t="shared" si="2"/>
        <v>4348</v>
      </c>
      <c r="D42" s="13">
        <f t="shared" si="9"/>
        <v>481</v>
      </c>
      <c r="E42" s="13">
        <f t="shared" si="8"/>
        <v>3405</v>
      </c>
      <c r="F42" s="13">
        <v>2837</v>
      </c>
      <c r="G42" s="13"/>
      <c r="H42" s="13">
        <v>399</v>
      </c>
      <c r="I42" s="13">
        <v>0</v>
      </c>
      <c r="J42" s="13">
        <v>0</v>
      </c>
      <c r="K42" s="13">
        <v>0</v>
      </c>
      <c r="L42" s="13">
        <v>169</v>
      </c>
      <c r="M42" s="13">
        <f t="shared" si="16"/>
        <v>943</v>
      </c>
      <c r="N42" s="7">
        <v>631</v>
      </c>
      <c r="O42" s="6"/>
      <c r="P42" s="26"/>
      <c r="Q42" s="6">
        <v>312</v>
      </c>
      <c r="R42" s="6"/>
      <c r="S42" s="6"/>
      <c r="T42" s="6"/>
      <c r="U42" s="6"/>
      <c r="V42" s="6"/>
    </row>
    <row r="43" spans="1:22" ht="15" customHeight="1">
      <c r="A43" s="6">
        <v>28</v>
      </c>
      <c r="B43" s="6" t="s">
        <v>45</v>
      </c>
      <c r="C43" s="13">
        <f t="shared" si="2"/>
        <v>10635</v>
      </c>
      <c r="D43" s="13">
        <f t="shared" si="9"/>
        <v>539</v>
      </c>
      <c r="E43" s="13">
        <f t="shared" si="8"/>
        <v>8863</v>
      </c>
      <c r="F43" s="13">
        <v>6192</v>
      </c>
      <c r="G43" s="13">
        <v>1109</v>
      </c>
      <c r="H43" s="13">
        <v>1044</v>
      </c>
      <c r="I43" s="13">
        <v>328</v>
      </c>
      <c r="J43" s="13">
        <v>0</v>
      </c>
      <c r="K43" s="13">
        <v>0</v>
      </c>
      <c r="L43" s="13">
        <v>190</v>
      </c>
      <c r="M43" s="13">
        <f t="shared" si="16"/>
        <v>1772</v>
      </c>
      <c r="N43" s="7">
        <v>1423</v>
      </c>
      <c r="O43" s="6"/>
      <c r="P43" s="26"/>
      <c r="Q43" s="6">
        <v>349</v>
      </c>
      <c r="R43" s="6"/>
      <c r="S43" s="6"/>
      <c r="T43" s="6"/>
      <c r="U43" s="6"/>
      <c r="V43" s="6"/>
    </row>
    <row r="44" spans="1:22" ht="15" customHeight="1">
      <c r="A44" s="6">
        <v>29</v>
      </c>
      <c r="B44" s="6" t="s">
        <v>46</v>
      </c>
      <c r="C44" s="13">
        <f t="shared" si="2"/>
        <v>16818</v>
      </c>
      <c r="D44" s="13">
        <f t="shared" si="9"/>
        <v>414</v>
      </c>
      <c r="E44" s="13">
        <f t="shared" si="8"/>
        <v>14154</v>
      </c>
      <c r="F44" s="13">
        <v>11157</v>
      </c>
      <c r="G44" s="13">
        <v>1311</v>
      </c>
      <c r="H44" s="13">
        <v>1531</v>
      </c>
      <c r="I44" s="13">
        <v>0</v>
      </c>
      <c r="J44" s="13">
        <v>11</v>
      </c>
      <c r="K44" s="13">
        <v>0</v>
      </c>
      <c r="L44" s="13">
        <v>144</v>
      </c>
      <c r="M44" s="13">
        <f t="shared" si="16"/>
        <v>2664</v>
      </c>
      <c r="N44" s="7">
        <v>2394</v>
      </c>
      <c r="O44" s="6"/>
      <c r="P44" s="26"/>
      <c r="Q44" s="6">
        <v>270</v>
      </c>
      <c r="R44" s="6"/>
      <c r="S44" s="6"/>
      <c r="T44" s="6"/>
      <c r="U44" s="6"/>
      <c r="V44" s="6"/>
    </row>
    <row r="45" spans="1:22" ht="15" customHeight="1">
      <c r="A45" s="6">
        <v>30</v>
      </c>
      <c r="B45" s="6" t="s">
        <v>47</v>
      </c>
      <c r="C45" s="13">
        <f t="shared" si="2"/>
        <v>10911</v>
      </c>
      <c r="D45" s="13">
        <f t="shared" si="9"/>
        <v>414</v>
      </c>
      <c r="E45" s="13">
        <f t="shared" si="8"/>
        <v>9148</v>
      </c>
      <c r="F45" s="13">
        <v>6974</v>
      </c>
      <c r="G45" s="13">
        <v>1115</v>
      </c>
      <c r="H45" s="13">
        <v>915</v>
      </c>
      <c r="I45" s="13">
        <v>0</v>
      </c>
      <c r="J45" s="13">
        <v>0</v>
      </c>
      <c r="K45" s="13">
        <v>0</v>
      </c>
      <c r="L45" s="13">
        <v>144</v>
      </c>
      <c r="M45" s="13">
        <f t="shared" si="16"/>
        <v>1763</v>
      </c>
      <c r="N45" s="7">
        <v>1493</v>
      </c>
      <c r="O45" s="6"/>
      <c r="P45" s="26"/>
      <c r="Q45" s="6">
        <v>270</v>
      </c>
      <c r="R45" s="6"/>
      <c r="S45" s="6"/>
      <c r="T45" s="6"/>
      <c r="U45" s="6"/>
      <c r="V45" s="6"/>
    </row>
    <row r="46" spans="1:22" ht="15" customHeight="1">
      <c r="A46" s="6">
        <v>31</v>
      </c>
      <c r="B46" s="6" t="s">
        <v>48</v>
      </c>
      <c r="C46" s="13">
        <f t="shared" si="2"/>
        <v>9675</v>
      </c>
      <c r="D46" s="13">
        <f t="shared" si="9"/>
        <v>540</v>
      </c>
      <c r="E46" s="13">
        <f t="shared" si="8"/>
        <v>8108</v>
      </c>
      <c r="F46" s="13">
        <v>5752</v>
      </c>
      <c r="G46" s="13">
        <v>1139</v>
      </c>
      <c r="H46" s="13">
        <v>1027</v>
      </c>
      <c r="I46" s="13">
        <v>0</v>
      </c>
      <c r="J46" s="13">
        <v>0</v>
      </c>
      <c r="K46" s="13">
        <v>0</v>
      </c>
      <c r="L46" s="13">
        <v>190</v>
      </c>
      <c r="M46" s="13">
        <f t="shared" si="16"/>
        <v>1567</v>
      </c>
      <c r="N46" s="7">
        <v>1217</v>
      </c>
      <c r="O46" s="6"/>
      <c r="P46" s="26"/>
      <c r="Q46" s="6">
        <v>350</v>
      </c>
      <c r="R46" s="6"/>
      <c r="S46" s="6"/>
      <c r="T46" s="6"/>
      <c r="U46" s="6"/>
      <c r="V46" s="6"/>
    </row>
    <row r="47" spans="1:22" ht="15" customHeight="1">
      <c r="A47" s="6">
        <v>32</v>
      </c>
      <c r="B47" s="6" t="s">
        <v>49</v>
      </c>
      <c r="C47" s="13">
        <f t="shared" si="2"/>
        <v>9918</v>
      </c>
      <c r="D47" s="13">
        <f t="shared" si="9"/>
        <v>356</v>
      </c>
      <c r="E47" s="13">
        <f t="shared" si="8"/>
        <v>8207</v>
      </c>
      <c r="F47" s="13">
        <v>6798</v>
      </c>
      <c r="G47" s="13">
        <v>1098</v>
      </c>
      <c r="H47" s="13">
        <v>187</v>
      </c>
      <c r="I47" s="13">
        <v>0</v>
      </c>
      <c r="J47" s="13">
        <v>0</v>
      </c>
      <c r="K47" s="13">
        <v>0</v>
      </c>
      <c r="L47" s="13">
        <v>124</v>
      </c>
      <c r="M47" s="13">
        <f t="shared" si="16"/>
        <v>1711</v>
      </c>
      <c r="N47" s="7">
        <v>1479</v>
      </c>
      <c r="O47" s="6"/>
      <c r="P47" s="26"/>
      <c r="Q47" s="6">
        <v>232</v>
      </c>
      <c r="R47" s="6"/>
      <c r="S47" s="6"/>
      <c r="T47" s="6"/>
      <c r="U47" s="6"/>
      <c r="V47" s="6"/>
    </row>
    <row r="48" spans="1:22" ht="15" customHeight="1">
      <c r="A48" s="6">
        <v>33</v>
      </c>
      <c r="B48" s="6" t="s">
        <v>50</v>
      </c>
      <c r="C48" s="13">
        <f t="shared" si="2"/>
        <v>12266</v>
      </c>
      <c r="D48" s="13">
        <f t="shared" si="9"/>
        <v>540</v>
      </c>
      <c r="E48" s="13">
        <f t="shared" si="8"/>
        <v>10522</v>
      </c>
      <c r="F48" s="13">
        <v>6735</v>
      </c>
      <c r="G48" s="13">
        <v>2596</v>
      </c>
      <c r="H48" s="13">
        <v>918</v>
      </c>
      <c r="I48" s="13">
        <v>0</v>
      </c>
      <c r="J48" s="13">
        <v>83</v>
      </c>
      <c r="K48" s="13">
        <v>0</v>
      </c>
      <c r="L48" s="13">
        <v>190</v>
      </c>
      <c r="M48" s="13">
        <f t="shared" si="16"/>
        <v>1744</v>
      </c>
      <c r="N48" s="7">
        <v>1394</v>
      </c>
      <c r="O48" s="6"/>
      <c r="P48" s="26"/>
      <c r="Q48" s="6">
        <v>350</v>
      </c>
      <c r="R48" s="6"/>
      <c r="S48" s="6"/>
      <c r="T48" s="6"/>
      <c r="U48" s="6"/>
      <c r="V48" s="6"/>
    </row>
    <row r="49" spans="1:22" ht="15" customHeight="1">
      <c r="A49" s="5" t="s">
        <v>51</v>
      </c>
      <c r="B49" s="5" t="s">
        <v>52</v>
      </c>
      <c r="C49" s="12">
        <f t="shared" si="2"/>
        <v>79126.5</v>
      </c>
      <c r="D49" s="24">
        <f t="shared" si="9"/>
        <v>5386</v>
      </c>
      <c r="E49" s="5">
        <f t="shared" si="8"/>
        <v>55931</v>
      </c>
      <c r="F49" s="5">
        <f t="shared" ref="F49:T49" si="17">SUM(F51:F60)</f>
        <v>46273</v>
      </c>
      <c r="G49" s="5">
        <f t="shared" si="17"/>
        <v>808</v>
      </c>
      <c r="H49" s="5">
        <f t="shared" si="17"/>
        <v>5202</v>
      </c>
      <c r="I49" s="5">
        <f t="shared" si="17"/>
        <v>227</v>
      </c>
      <c r="J49" s="5">
        <f t="shared" si="17"/>
        <v>164</v>
      </c>
      <c r="K49" s="5">
        <f t="shared" si="17"/>
        <v>0</v>
      </c>
      <c r="L49" s="5">
        <f t="shared" si="17"/>
        <v>3257</v>
      </c>
      <c r="M49" s="12">
        <f t="shared" si="16"/>
        <v>23195.5</v>
      </c>
      <c r="N49" s="5">
        <f t="shared" si="17"/>
        <v>18465</v>
      </c>
      <c r="O49" s="5">
        <f t="shared" si="17"/>
        <v>0</v>
      </c>
      <c r="P49" s="22">
        <v>2601.5</v>
      </c>
      <c r="Q49" s="5">
        <f t="shared" si="17"/>
        <v>2129</v>
      </c>
      <c r="R49" s="12">
        <f t="shared" si="17"/>
        <v>0</v>
      </c>
      <c r="S49" s="12">
        <f t="shared" si="17"/>
        <v>0</v>
      </c>
      <c r="T49" s="12">
        <f t="shared" si="17"/>
        <v>0</v>
      </c>
      <c r="U49" s="36"/>
      <c r="V49" s="12"/>
    </row>
    <row r="50" spans="1:22" ht="15" customHeight="1">
      <c r="A50" s="24"/>
      <c r="B50" s="6" t="s">
        <v>140</v>
      </c>
      <c r="C50" s="13">
        <f t="shared" si="2"/>
        <v>2601.5</v>
      </c>
      <c r="D50" s="13"/>
      <c r="E50" s="24"/>
      <c r="F50" s="24"/>
      <c r="G50" s="24"/>
      <c r="H50" s="24"/>
      <c r="I50" s="24"/>
      <c r="J50" s="24"/>
      <c r="K50" s="24"/>
      <c r="L50" s="24"/>
      <c r="M50" s="13">
        <f t="shared" si="16"/>
        <v>2601.5</v>
      </c>
      <c r="N50" s="24"/>
      <c r="O50" s="24"/>
      <c r="P50" s="26">
        <v>2601.5</v>
      </c>
      <c r="Q50" s="24"/>
      <c r="R50" s="24"/>
      <c r="S50" s="24"/>
      <c r="T50" s="24"/>
      <c r="U50" s="36"/>
      <c r="V50" s="24"/>
    </row>
    <row r="51" spans="1:22" ht="15" customHeight="1">
      <c r="A51" s="6">
        <v>34</v>
      </c>
      <c r="B51" s="6" t="s">
        <v>53</v>
      </c>
      <c r="C51" s="13">
        <f t="shared" si="2"/>
        <v>6204</v>
      </c>
      <c r="D51" s="13">
        <f t="shared" si="9"/>
        <v>845</v>
      </c>
      <c r="E51" s="13">
        <f t="shared" si="8"/>
        <v>4974</v>
      </c>
      <c r="F51" s="13">
        <v>2555</v>
      </c>
      <c r="G51" s="13">
        <v>320</v>
      </c>
      <c r="H51" s="13">
        <v>1254</v>
      </c>
      <c r="I51" s="13">
        <v>0</v>
      </c>
      <c r="J51" s="13">
        <v>0</v>
      </c>
      <c r="K51" s="13">
        <v>0</v>
      </c>
      <c r="L51" s="13">
        <v>845</v>
      </c>
      <c r="M51" s="13">
        <f t="shared" si="16"/>
        <v>1230</v>
      </c>
      <c r="N51" s="7">
        <v>1230</v>
      </c>
      <c r="O51" s="6"/>
      <c r="P51" s="26"/>
      <c r="Q51" s="6">
        <v>0</v>
      </c>
      <c r="R51" s="6"/>
      <c r="S51" s="6"/>
      <c r="T51" s="6"/>
      <c r="U51" s="6"/>
      <c r="V51" s="6"/>
    </row>
    <row r="52" spans="1:22" ht="15" customHeight="1">
      <c r="A52" s="6">
        <v>35</v>
      </c>
      <c r="B52" s="6" t="s">
        <v>54</v>
      </c>
      <c r="C52" s="13">
        <f t="shared" si="2"/>
        <v>9183</v>
      </c>
      <c r="D52" s="13">
        <f t="shared" si="9"/>
        <v>1268</v>
      </c>
      <c r="E52" s="13">
        <f t="shared" si="8"/>
        <v>6903</v>
      </c>
      <c r="F52" s="13">
        <v>4600</v>
      </c>
      <c r="G52" s="13">
        <v>488</v>
      </c>
      <c r="H52" s="13">
        <v>547</v>
      </c>
      <c r="I52" s="13">
        <v>0</v>
      </c>
      <c r="J52" s="13">
        <v>0</v>
      </c>
      <c r="K52" s="13">
        <v>0</v>
      </c>
      <c r="L52" s="13">
        <v>1268</v>
      </c>
      <c r="M52" s="13">
        <f t="shared" si="16"/>
        <v>2280</v>
      </c>
      <c r="N52" s="6">
        <v>2280</v>
      </c>
      <c r="O52" s="6"/>
      <c r="P52" s="26"/>
      <c r="Q52" s="6">
        <v>0</v>
      </c>
      <c r="R52" s="6"/>
      <c r="S52" s="6"/>
      <c r="T52" s="6"/>
      <c r="U52" s="6"/>
      <c r="V52" s="6"/>
    </row>
    <row r="53" spans="1:22" ht="15" customHeight="1">
      <c r="A53" s="6">
        <v>36</v>
      </c>
      <c r="B53" s="6" t="s">
        <v>55</v>
      </c>
      <c r="C53" s="13">
        <f t="shared" si="2"/>
        <v>3260</v>
      </c>
      <c r="D53" s="13">
        <f t="shared" si="9"/>
        <v>356</v>
      </c>
      <c r="E53" s="13">
        <f t="shared" si="8"/>
        <v>2261</v>
      </c>
      <c r="F53" s="13">
        <v>1997</v>
      </c>
      <c r="G53" s="13"/>
      <c r="H53" s="13">
        <v>140</v>
      </c>
      <c r="I53" s="13">
        <v>0</v>
      </c>
      <c r="J53" s="13">
        <v>0</v>
      </c>
      <c r="K53" s="13">
        <v>0</v>
      </c>
      <c r="L53" s="13">
        <v>124</v>
      </c>
      <c r="M53" s="13">
        <f t="shared" si="16"/>
        <v>999</v>
      </c>
      <c r="N53" s="10">
        <v>767</v>
      </c>
      <c r="O53" s="11"/>
      <c r="P53" s="30"/>
      <c r="Q53" s="11">
        <v>232</v>
      </c>
      <c r="R53" s="11"/>
      <c r="S53" s="11"/>
      <c r="T53" s="11"/>
      <c r="U53" s="11"/>
      <c r="V53" s="11"/>
    </row>
    <row r="54" spans="1:22" s="1" customFormat="1" ht="15" customHeight="1">
      <c r="A54" s="6">
        <v>37</v>
      </c>
      <c r="B54" s="6" t="s">
        <v>56</v>
      </c>
      <c r="C54" s="13">
        <f t="shared" si="2"/>
        <v>8900</v>
      </c>
      <c r="D54" s="13">
        <f t="shared" si="9"/>
        <v>540</v>
      </c>
      <c r="E54" s="13">
        <f t="shared" si="8"/>
        <v>6323</v>
      </c>
      <c r="F54" s="13">
        <v>5944</v>
      </c>
      <c r="G54" s="13"/>
      <c r="H54" s="13">
        <v>171</v>
      </c>
      <c r="I54" s="13">
        <v>18</v>
      </c>
      <c r="J54" s="13">
        <v>0</v>
      </c>
      <c r="K54" s="13">
        <v>0</v>
      </c>
      <c r="L54" s="13">
        <v>190</v>
      </c>
      <c r="M54" s="13">
        <f t="shared" si="16"/>
        <v>2577</v>
      </c>
      <c r="N54" s="10">
        <v>2227</v>
      </c>
      <c r="O54" s="6"/>
      <c r="P54" s="26"/>
      <c r="Q54" s="6">
        <v>350</v>
      </c>
      <c r="R54" s="6"/>
      <c r="S54" s="6"/>
      <c r="T54" s="6"/>
      <c r="U54" s="6"/>
      <c r="V54" s="6"/>
    </row>
    <row r="55" spans="1:22" ht="15" customHeight="1">
      <c r="A55" s="6">
        <v>38</v>
      </c>
      <c r="B55" s="6" t="s">
        <v>57</v>
      </c>
      <c r="C55" s="13">
        <f t="shared" si="2"/>
        <v>7637</v>
      </c>
      <c r="D55" s="13">
        <f t="shared" si="9"/>
        <v>414</v>
      </c>
      <c r="E55" s="13">
        <f t="shared" si="8"/>
        <v>5624</v>
      </c>
      <c r="F55" s="13">
        <v>4561</v>
      </c>
      <c r="G55" s="13"/>
      <c r="H55" s="13">
        <v>878</v>
      </c>
      <c r="I55" s="13">
        <v>0</v>
      </c>
      <c r="J55" s="13">
        <v>41</v>
      </c>
      <c r="K55" s="13">
        <v>0</v>
      </c>
      <c r="L55" s="13">
        <v>144</v>
      </c>
      <c r="M55" s="13">
        <f t="shared" si="16"/>
        <v>2013</v>
      </c>
      <c r="N55" s="10">
        <v>1743</v>
      </c>
      <c r="O55" s="6"/>
      <c r="P55" s="26"/>
      <c r="Q55" s="6">
        <v>270</v>
      </c>
      <c r="R55" s="6"/>
      <c r="S55" s="6"/>
      <c r="T55" s="6"/>
      <c r="U55" s="6"/>
      <c r="V55" s="6"/>
    </row>
    <row r="56" spans="1:22" ht="15" customHeight="1">
      <c r="A56" s="6">
        <v>39</v>
      </c>
      <c r="B56" s="6" t="s">
        <v>58</v>
      </c>
      <c r="C56" s="13">
        <f t="shared" si="2"/>
        <v>11284</v>
      </c>
      <c r="D56" s="13">
        <f t="shared" si="9"/>
        <v>356</v>
      </c>
      <c r="E56" s="13">
        <f t="shared" si="8"/>
        <v>8120</v>
      </c>
      <c r="F56" s="13">
        <v>7698</v>
      </c>
      <c r="G56" s="13"/>
      <c r="H56" s="13">
        <v>216</v>
      </c>
      <c r="I56" s="13">
        <v>0</v>
      </c>
      <c r="J56" s="13">
        <v>82</v>
      </c>
      <c r="K56" s="13">
        <v>0</v>
      </c>
      <c r="L56" s="13">
        <v>124</v>
      </c>
      <c r="M56" s="13">
        <f t="shared" si="16"/>
        <v>3164</v>
      </c>
      <c r="N56" s="10">
        <v>2932</v>
      </c>
      <c r="O56" s="6"/>
      <c r="P56" s="26"/>
      <c r="Q56" s="6">
        <v>232</v>
      </c>
      <c r="R56" s="6"/>
      <c r="S56" s="6"/>
      <c r="T56" s="6"/>
      <c r="U56" s="6"/>
      <c r="V56" s="6"/>
    </row>
    <row r="57" spans="1:22" ht="15" customHeight="1">
      <c r="A57" s="6">
        <v>40</v>
      </c>
      <c r="B57" s="6" t="s">
        <v>59</v>
      </c>
      <c r="C57" s="13">
        <f t="shared" si="2"/>
        <v>7503</v>
      </c>
      <c r="D57" s="13">
        <f t="shared" si="9"/>
        <v>481</v>
      </c>
      <c r="E57" s="13">
        <f t="shared" si="8"/>
        <v>5373</v>
      </c>
      <c r="F57" s="13">
        <v>4812</v>
      </c>
      <c r="G57" s="13"/>
      <c r="H57" s="13">
        <v>182</v>
      </c>
      <c r="I57" s="13">
        <v>209</v>
      </c>
      <c r="J57" s="13">
        <v>0</v>
      </c>
      <c r="K57" s="13">
        <v>0</v>
      </c>
      <c r="L57" s="13">
        <v>170</v>
      </c>
      <c r="M57" s="13">
        <f t="shared" si="16"/>
        <v>2130</v>
      </c>
      <c r="N57" s="10">
        <v>1819</v>
      </c>
      <c r="O57" s="6"/>
      <c r="P57" s="26"/>
      <c r="Q57" s="6">
        <v>311</v>
      </c>
      <c r="R57" s="6"/>
      <c r="S57" s="6"/>
      <c r="T57" s="6"/>
      <c r="U57" s="6"/>
      <c r="V57" s="6"/>
    </row>
    <row r="58" spans="1:22" ht="15" customHeight="1">
      <c r="A58" s="6">
        <v>41</v>
      </c>
      <c r="B58" s="6" t="s">
        <v>60</v>
      </c>
      <c r="C58" s="13">
        <f t="shared" si="2"/>
        <v>9880</v>
      </c>
      <c r="D58" s="13">
        <f t="shared" si="9"/>
        <v>356</v>
      </c>
      <c r="E58" s="13">
        <f t="shared" si="8"/>
        <v>7360</v>
      </c>
      <c r="F58" s="13">
        <v>5901</v>
      </c>
      <c r="G58" s="13"/>
      <c r="H58" s="13">
        <v>1335</v>
      </c>
      <c r="I58" s="13">
        <v>0</v>
      </c>
      <c r="J58" s="13">
        <v>0</v>
      </c>
      <c r="K58" s="13">
        <v>0</v>
      </c>
      <c r="L58" s="13">
        <v>124</v>
      </c>
      <c r="M58" s="13">
        <f t="shared" si="16"/>
        <v>2520</v>
      </c>
      <c r="N58" s="10">
        <v>2288</v>
      </c>
      <c r="O58" s="6"/>
      <c r="P58" s="26"/>
      <c r="Q58" s="6">
        <v>232</v>
      </c>
      <c r="R58" s="6"/>
      <c r="S58" s="6"/>
      <c r="T58" s="6"/>
      <c r="U58" s="6"/>
      <c r="V58" s="6"/>
    </row>
    <row r="59" spans="1:22" ht="15" customHeight="1">
      <c r="A59" s="6">
        <v>42</v>
      </c>
      <c r="B59" s="6" t="s">
        <v>61</v>
      </c>
      <c r="C59" s="13">
        <f t="shared" si="2"/>
        <v>11243</v>
      </c>
      <c r="D59" s="13">
        <f t="shared" si="9"/>
        <v>414</v>
      </c>
      <c r="E59" s="13">
        <f t="shared" si="8"/>
        <v>8063</v>
      </c>
      <c r="F59" s="13">
        <v>7534</v>
      </c>
      <c r="G59" s="13"/>
      <c r="H59" s="13">
        <v>385</v>
      </c>
      <c r="I59" s="13">
        <v>0</v>
      </c>
      <c r="J59" s="13">
        <v>0</v>
      </c>
      <c r="K59" s="13">
        <v>0</v>
      </c>
      <c r="L59" s="13">
        <v>144</v>
      </c>
      <c r="M59" s="13">
        <f t="shared" si="16"/>
        <v>3180</v>
      </c>
      <c r="N59" s="10">
        <v>2910</v>
      </c>
      <c r="O59" s="6"/>
      <c r="P59" s="26"/>
      <c r="Q59" s="6">
        <v>270</v>
      </c>
      <c r="R59" s="6"/>
      <c r="S59" s="6"/>
      <c r="T59" s="6"/>
      <c r="U59" s="6"/>
      <c r="V59" s="6"/>
    </row>
    <row r="60" spans="1:22" ht="15" customHeight="1">
      <c r="A60" s="6">
        <v>43</v>
      </c>
      <c r="B60" s="6" t="s">
        <v>62</v>
      </c>
      <c r="C60" s="13">
        <f t="shared" si="2"/>
        <v>1431</v>
      </c>
      <c r="D60" s="13">
        <f t="shared" si="9"/>
        <v>356</v>
      </c>
      <c r="E60" s="13">
        <f t="shared" si="8"/>
        <v>930</v>
      </c>
      <c r="F60" s="13">
        <v>671</v>
      </c>
      <c r="G60" s="13"/>
      <c r="H60" s="13">
        <v>94</v>
      </c>
      <c r="I60" s="13">
        <v>0</v>
      </c>
      <c r="J60" s="13">
        <v>41</v>
      </c>
      <c r="K60" s="13">
        <v>0</v>
      </c>
      <c r="L60" s="13">
        <v>124</v>
      </c>
      <c r="M60" s="13">
        <f t="shared" si="16"/>
        <v>501</v>
      </c>
      <c r="N60" s="10">
        <v>269</v>
      </c>
      <c r="O60" s="6"/>
      <c r="P60" s="26"/>
      <c r="Q60" s="6">
        <v>232</v>
      </c>
      <c r="R60" s="6"/>
      <c r="S60" s="6"/>
      <c r="T60" s="6"/>
      <c r="U60" s="6"/>
      <c r="V60" s="6"/>
    </row>
    <row r="61" spans="1:22" ht="15" customHeight="1">
      <c r="A61" s="5" t="s">
        <v>63</v>
      </c>
      <c r="B61" s="5" t="s">
        <v>64</v>
      </c>
      <c r="C61" s="12">
        <f t="shared" si="2"/>
        <v>38124</v>
      </c>
      <c r="D61" s="24">
        <f t="shared" si="9"/>
        <v>4326</v>
      </c>
      <c r="E61" s="5">
        <f t="shared" si="8"/>
        <v>26896</v>
      </c>
      <c r="F61" s="5">
        <f t="shared" ref="F61:T61" si="18">SUM(F63:F69)</f>
        <v>16783</v>
      </c>
      <c r="G61" s="5">
        <f t="shared" si="18"/>
        <v>0</v>
      </c>
      <c r="H61" s="5">
        <f t="shared" si="18"/>
        <v>6961</v>
      </c>
      <c r="I61" s="5">
        <f t="shared" si="18"/>
        <v>87</v>
      </c>
      <c r="J61" s="5">
        <f t="shared" si="18"/>
        <v>257</v>
      </c>
      <c r="K61" s="5">
        <f t="shared" si="18"/>
        <v>0</v>
      </c>
      <c r="L61" s="5">
        <f t="shared" si="18"/>
        <v>2808</v>
      </c>
      <c r="M61" s="12">
        <f t="shared" si="16"/>
        <v>11228</v>
      </c>
      <c r="N61" s="5">
        <f t="shared" si="18"/>
        <v>6820</v>
      </c>
      <c r="O61" s="5">
        <f t="shared" si="18"/>
        <v>390</v>
      </c>
      <c r="P61" s="31">
        <v>2500</v>
      </c>
      <c r="Q61" s="5">
        <f t="shared" si="18"/>
        <v>1518</v>
      </c>
      <c r="R61" s="12">
        <f t="shared" si="18"/>
        <v>0</v>
      </c>
      <c r="S61" s="12">
        <f t="shared" si="18"/>
        <v>0</v>
      </c>
      <c r="T61" s="12">
        <f t="shared" si="18"/>
        <v>0</v>
      </c>
      <c r="U61" s="36"/>
      <c r="V61" s="12"/>
    </row>
    <row r="62" spans="1:22" ht="15" customHeight="1">
      <c r="A62" s="24"/>
      <c r="B62" s="13" t="s">
        <v>141</v>
      </c>
      <c r="C62" s="13">
        <f t="shared" si="2"/>
        <v>2500</v>
      </c>
      <c r="D62" s="24"/>
      <c r="E62" s="24"/>
      <c r="F62" s="24"/>
      <c r="G62" s="24"/>
      <c r="H62" s="24"/>
      <c r="I62" s="24"/>
      <c r="J62" s="24"/>
      <c r="K62" s="24"/>
      <c r="L62" s="24"/>
      <c r="M62" s="13">
        <f t="shared" si="16"/>
        <v>2500</v>
      </c>
      <c r="N62" s="24"/>
      <c r="O62" s="24"/>
      <c r="P62" s="26">
        <v>2500</v>
      </c>
      <c r="Q62" s="24"/>
      <c r="R62" s="24"/>
      <c r="S62" s="24"/>
      <c r="T62" s="24"/>
      <c r="U62" s="36"/>
      <c r="V62" s="24"/>
    </row>
    <row r="63" spans="1:22" s="1" customFormat="1" ht="15" customHeight="1">
      <c r="A63" s="6">
        <v>44</v>
      </c>
      <c r="B63" s="6" t="s">
        <v>65</v>
      </c>
      <c r="C63" s="13">
        <f t="shared" si="2"/>
        <v>6465</v>
      </c>
      <c r="D63" s="13">
        <f t="shared" si="9"/>
        <v>1143</v>
      </c>
      <c r="E63" s="13">
        <f t="shared" si="8"/>
        <v>5088</v>
      </c>
      <c r="F63" s="13">
        <v>2705</v>
      </c>
      <c r="G63" s="13"/>
      <c r="H63" s="13">
        <v>1240</v>
      </c>
      <c r="I63" s="13">
        <v>0</v>
      </c>
      <c r="J63" s="13">
        <v>0</v>
      </c>
      <c r="K63" s="13">
        <v>0</v>
      </c>
      <c r="L63" s="13">
        <v>1143</v>
      </c>
      <c r="M63" s="13">
        <f t="shared" si="16"/>
        <v>1377</v>
      </c>
      <c r="N63" s="10">
        <v>1187</v>
      </c>
      <c r="O63" s="6">
        <v>190</v>
      </c>
      <c r="P63" s="26"/>
      <c r="Q63" s="6"/>
      <c r="R63" s="6"/>
      <c r="S63" s="6"/>
      <c r="T63" s="6"/>
      <c r="U63" s="6"/>
      <c r="V63" s="6"/>
    </row>
    <row r="64" spans="1:22" ht="15" customHeight="1">
      <c r="A64" s="6">
        <v>45</v>
      </c>
      <c r="B64" s="6" t="s">
        <v>66</v>
      </c>
      <c r="C64" s="13">
        <f t="shared" si="2"/>
        <v>5475</v>
      </c>
      <c r="D64" s="13">
        <f t="shared" si="9"/>
        <v>845</v>
      </c>
      <c r="E64" s="13">
        <f t="shared" si="8"/>
        <v>4189</v>
      </c>
      <c r="F64" s="13">
        <v>2333</v>
      </c>
      <c r="G64" s="13"/>
      <c r="H64" s="13">
        <v>1011</v>
      </c>
      <c r="I64" s="13">
        <v>0</v>
      </c>
      <c r="J64" s="13">
        <v>0</v>
      </c>
      <c r="K64" s="13">
        <v>0</v>
      </c>
      <c r="L64" s="13">
        <v>845</v>
      </c>
      <c r="M64" s="13">
        <f t="shared" si="16"/>
        <v>1286</v>
      </c>
      <c r="N64" s="10">
        <v>1086</v>
      </c>
      <c r="O64" s="6">
        <v>200</v>
      </c>
      <c r="P64" s="26"/>
      <c r="Q64" s="6"/>
      <c r="R64" s="6"/>
      <c r="S64" s="6"/>
      <c r="T64" s="6"/>
      <c r="U64" s="6"/>
      <c r="V64" s="6"/>
    </row>
    <row r="65" spans="1:22" ht="15" customHeight="1">
      <c r="A65" s="6">
        <v>46</v>
      </c>
      <c r="B65" s="6" t="s">
        <v>67</v>
      </c>
      <c r="C65" s="13">
        <f t="shared" si="2"/>
        <v>5525</v>
      </c>
      <c r="D65" s="13">
        <f t="shared" si="9"/>
        <v>481</v>
      </c>
      <c r="E65" s="13">
        <f t="shared" si="8"/>
        <v>4084</v>
      </c>
      <c r="F65" s="13">
        <v>2897</v>
      </c>
      <c r="G65" s="13"/>
      <c r="H65" s="13">
        <v>761</v>
      </c>
      <c r="I65" s="13">
        <v>0</v>
      </c>
      <c r="J65" s="13">
        <v>257</v>
      </c>
      <c r="K65" s="13">
        <v>0</v>
      </c>
      <c r="L65" s="13">
        <v>169</v>
      </c>
      <c r="M65" s="13">
        <f t="shared" si="16"/>
        <v>1441</v>
      </c>
      <c r="N65" s="6">
        <v>1129</v>
      </c>
      <c r="O65" s="6"/>
      <c r="P65" s="26"/>
      <c r="Q65" s="6">
        <v>312</v>
      </c>
      <c r="R65" s="6"/>
      <c r="S65" s="6"/>
      <c r="T65" s="6"/>
      <c r="U65" s="6"/>
      <c r="V65" s="6"/>
    </row>
    <row r="66" spans="1:22" ht="15" customHeight="1">
      <c r="A66" s="6">
        <v>47</v>
      </c>
      <c r="B66" s="6" t="s">
        <v>68</v>
      </c>
      <c r="C66" s="13">
        <f t="shared" si="2"/>
        <v>4542</v>
      </c>
      <c r="D66" s="13">
        <f t="shared" si="9"/>
        <v>539</v>
      </c>
      <c r="E66" s="13">
        <f t="shared" si="8"/>
        <v>3316</v>
      </c>
      <c r="F66" s="13">
        <v>2272</v>
      </c>
      <c r="G66" s="13"/>
      <c r="H66" s="13">
        <v>855</v>
      </c>
      <c r="I66" s="13">
        <v>0</v>
      </c>
      <c r="J66" s="13">
        <v>0</v>
      </c>
      <c r="K66" s="13">
        <v>0</v>
      </c>
      <c r="L66" s="13">
        <v>189</v>
      </c>
      <c r="M66" s="13">
        <f t="shared" si="16"/>
        <v>1226</v>
      </c>
      <c r="N66" s="6">
        <v>876</v>
      </c>
      <c r="O66" s="6"/>
      <c r="P66" s="26"/>
      <c r="Q66" s="6">
        <v>350</v>
      </c>
      <c r="R66" s="6"/>
      <c r="S66" s="6"/>
      <c r="T66" s="6"/>
      <c r="U66" s="6"/>
      <c r="V66" s="6"/>
    </row>
    <row r="67" spans="1:22" ht="15" customHeight="1">
      <c r="A67" s="6">
        <v>48</v>
      </c>
      <c r="B67" s="6" t="s">
        <v>69</v>
      </c>
      <c r="C67" s="13">
        <f t="shared" si="2"/>
        <v>4441</v>
      </c>
      <c r="D67" s="13">
        <f t="shared" si="9"/>
        <v>481</v>
      </c>
      <c r="E67" s="13">
        <f t="shared" si="8"/>
        <v>3286</v>
      </c>
      <c r="F67" s="13">
        <v>2190</v>
      </c>
      <c r="G67" s="13"/>
      <c r="H67" s="13">
        <v>927</v>
      </c>
      <c r="I67" s="13">
        <v>0</v>
      </c>
      <c r="J67" s="13">
        <v>0</v>
      </c>
      <c r="K67" s="13">
        <v>0</v>
      </c>
      <c r="L67" s="13">
        <v>169</v>
      </c>
      <c r="M67" s="13">
        <f t="shared" si="16"/>
        <v>1155</v>
      </c>
      <c r="N67" s="6">
        <v>843</v>
      </c>
      <c r="O67" s="6"/>
      <c r="P67" s="26"/>
      <c r="Q67" s="6">
        <v>312</v>
      </c>
      <c r="R67" s="6"/>
      <c r="S67" s="6"/>
      <c r="T67" s="6"/>
      <c r="U67" s="6"/>
      <c r="V67" s="6"/>
    </row>
    <row r="68" spans="1:22" ht="15" customHeight="1">
      <c r="A68" s="6">
        <v>49</v>
      </c>
      <c r="B68" s="6" t="s">
        <v>70</v>
      </c>
      <c r="C68" s="13">
        <f t="shared" si="2"/>
        <v>4971</v>
      </c>
      <c r="D68" s="13">
        <f t="shared" si="9"/>
        <v>356</v>
      </c>
      <c r="E68" s="13">
        <f t="shared" si="8"/>
        <v>3663</v>
      </c>
      <c r="F68" s="13">
        <v>2771</v>
      </c>
      <c r="G68" s="13"/>
      <c r="H68" s="13">
        <v>681</v>
      </c>
      <c r="I68" s="13">
        <v>87</v>
      </c>
      <c r="J68" s="13">
        <v>0</v>
      </c>
      <c r="K68" s="13">
        <v>0</v>
      </c>
      <c r="L68" s="13">
        <v>124</v>
      </c>
      <c r="M68" s="13">
        <f t="shared" si="16"/>
        <v>1308</v>
      </c>
      <c r="N68" s="6">
        <v>1076</v>
      </c>
      <c r="O68" s="6"/>
      <c r="P68" s="26"/>
      <c r="Q68" s="6">
        <v>232</v>
      </c>
      <c r="R68" s="6"/>
      <c r="S68" s="6"/>
      <c r="T68" s="6"/>
      <c r="U68" s="6"/>
      <c r="V68" s="6"/>
    </row>
    <row r="69" spans="1:22" s="1" customFormat="1" ht="15" customHeight="1">
      <c r="A69" s="6">
        <v>50</v>
      </c>
      <c r="B69" s="6" t="s">
        <v>71</v>
      </c>
      <c r="C69" s="13">
        <f t="shared" si="2"/>
        <v>4205</v>
      </c>
      <c r="D69" s="13">
        <f t="shared" si="9"/>
        <v>481</v>
      </c>
      <c r="E69" s="13">
        <f t="shared" si="8"/>
        <v>3270</v>
      </c>
      <c r="F69" s="13">
        <v>1615</v>
      </c>
      <c r="G69" s="13"/>
      <c r="H69" s="13">
        <v>1486</v>
      </c>
      <c r="I69" s="13">
        <v>0</v>
      </c>
      <c r="J69" s="13">
        <v>0</v>
      </c>
      <c r="K69" s="13">
        <v>0</v>
      </c>
      <c r="L69" s="13">
        <v>169</v>
      </c>
      <c r="M69" s="13">
        <f t="shared" si="16"/>
        <v>935</v>
      </c>
      <c r="N69" s="6">
        <v>623</v>
      </c>
      <c r="O69" s="6"/>
      <c r="P69" s="26"/>
      <c r="Q69" s="6">
        <v>312</v>
      </c>
      <c r="R69" s="6"/>
      <c r="S69" s="6"/>
      <c r="T69" s="6"/>
      <c r="U69" s="6"/>
      <c r="V69" s="6"/>
    </row>
    <row r="70" spans="1:22" ht="15" customHeight="1">
      <c r="A70" s="5" t="s">
        <v>72</v>
      </c>
      <c r="B70" s="5" t="s">
        <v>73</v>
      </c>
      <c r="C70" s="12">
        <f t="shared" si="2"/>
        <v>29891</v>
      </c>
      <c r="D70" s="24">
        <f t="shared" si="9"/>
        <v>2750</v>
      </c>
      <c r="E70" s="5">
        <f t="shared" si="8"/>
        <v>21461</v>
      </c>
      <c r="F70" s="5">
        <f t="shared" ref="F70:T70" si="19">SUM(F72:F76)</f>
        <v>13067</v>
      </c>
      <c r="G70" s="5">
        <f t="shared" si="19"/>
        <v>342</v>
      </c>
      <c r="H70" s="5">
        <f t="shared" si="19"/>
        <v>5809</v>
      </c>
      <c r="I70" s="5">
        <f t="shared" si="19"/>
        <v>218</v>
      </c>
      <c r="J70" s="5">
        <f t="shared" si="19"/>
        <v>170</v>
      </c>
      <c r="K70" s="5">
        <f t="shared" si="19"/>
        <v>151</v>
      </c>
      <c r="L70" s="5">
        <f t="shared" si="19"/>
        <v>1704</v>
      </c>
      <c r="M70" s="12">
        <f t="shared" si="16"/>
        <v>8430</v>
      </c>
      <c r="N70" s="5">
        <f t="shared" si="19"/>
        <v>5829</v>
      </c>
      <c r="O70" s="5">
        <f t="shared" si="19"/>
        <v>0</v>
      </c>
      <c r="P70" s="31">
        <v>1555</v>
      </c>
      <c r="Q70" s="5">
        <f t="shared" si="19"/>
        <v>1046</v>
      </c>
      <c r="R70" s="12">
        <f t="shared" si="19"/>
        <v>0</v>
      </c>
      <c r="S70" s="12">
        <f t="shared" si="19"/>
        <v>0</v>
      </c>
      <c r="T70" s="12">
        <f t="shared" si="19"/>
        <v>0</v>
      </c>
      <c r="U70" s="36"/>
      <c r="V70" s="12"/>
    </row>
    <row r="71" spans="1:22" s="25" customFormat="1" ht="15" customHeight="1">
      <c r="A71" s="13"/>
      <c r="B71" s="13" t="s">
        <v>141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>
        <f t="shared" si="16"/>
        <v>1555</v>
      </c>
      <c r="N71" s="13"/>
      <c r="O71" s="13"/>
      <c r="P71" s="32">
        <v>1555</v>
      </c>
      <c r="Q71" s="13"/>
      <c r="R71" s="13"/>
      <c r="S71" s="13"/>
      <c r="T71" s="13"/>
      <c r="U71" s="13"/>
      <c r="V71" s="13"/>
    </row>
    <row r="72" spans="1:22" ht="15" customHeight="1">
      <c r="A72" s="6">
        <v>51</v>
      </c>
      <c r="B72" s="6" t="s">
        <v>74</v>
      </c>
      <c r="C72" s="13">
        <f t="shared" si="2"/>
        <v>7412</v>
      </c>
      <c r="D72" s="13">
        <f t="shared" si="9"/>
        <v>1143</v>
      </c>
      <c r="E72" s="13">
        <f t="shared" si="8"/>
        <v>5766</v>
      </c>
      <c r="F72" s="13">
        <v>3532</v>
      </c>
      <c r="G72" s="13"/>
      <c r="H72" s="13">
        <v>1091</v>
      </c>
      <c r="I72" s="13">
        <v>0</v>
      </c>
      <c r="J72" s="13">
        <v>0</v>
      </c>
      <c r="K72" s="13">
        <v>0</v>
      </c>
      <c r="L72" s="13">
        <v>1143</v>
      </c>
      <c r="M72" s="13">
        <f t="shared" si="16"/>
        <v>1646</v>
      </c>
      <c r="N72" s="6">
        <v>1646</v>
      </c>
      <c r="O72" s="6"/>
      <c r="P72" s="26"/>
      <c r="Q72" s="6">
        <v>0</v>
      </c>
      <c r="R72" s="6"/>
      <c r="S72" s="6"/>
      <c r="T72" s="6"/>
      <c r="U72" s="6"/>
      <c r="V72" s="6"/>
    </row>
    <row r="73" spans="1:22" ht="15" customHeight="1">
      <c r="A73" s="6">
        <v>52</v>
      </c>
      <c r="B73" s="6" t="s">
        <v>75</v>
      </c>
      <c r="C73" s="13">
        <f t="shared" si="2"/>
        <v>5052</v>
      </c>
      <c r="D73" s="13">
        <f t="shared" si="9"/>
        <v>356</v>
      </c>
      <c r="E73" s="13">
        <f t="shared" si="8"/>
        <v>3749</v>
      </c>
      <c r="F73" s="13">
        <v>2182</v>
      </c>
      <c r="G73" s="13">
        <v>342</v>
      </c>
      <c r="H73" s="13">
        <v>950</v>
      </c>
      <c r="I73" s="13">
        <v>0</v>
      </c>
      <c r="J73" s="13">
        <v>0</v>
      </c>
      <c r="K73" s="13">
        <v>151</v>
      </c>
      <c r="L73" s="13">
        <v>124</v>
      </c>
      <c r="M73" s="13">
        <f t="shared" si="16"/>
        <v>1303</v>
      </c>
      <c r="N73" s="6">
        <v>1071</v>
      </c>
      <c r="O73" s="6"/>
      <c r="P73" s="26"/>
      <c r="Q73" s="6">
        <v>232</v>
      </c>
      <c r="R73" s="6"/>
      <c r="S73" s="6"/>
      <c r="T73" s="6"/>
      <c r="U73" s="6"/>
      <c r="V73" s="6"/>
    </row>
    <row r="74" spans="1:22" s="1" customFormat="1" ht="15" customHeight="1">
      <c r="A74" s="6">
        <v>53</v>
      </c>
      <c r="B74" s="6" t="s">
        <v>76</v>
      </c>
      <c r="C74" s="13">
        <f t="shared" si="2"/>
        <v>3231</v>
      </c>
      <c r="D74" s="13">
        <f t="shared" si="9"/>
        <v>539</v>
      </c>
      <c r="E74" s="13">
        <f t="shared" si="8"/>
        <v>2367</v>
      </c>
      <c r="F74" s="13">
        <v>1056</v>
      </c>
      <c r="G74" s="13"/>
      <c r="H74" s="13">
        <v>1122</v>
      </c>
      <c r="I74" s="13">
        <v>0</v>
      </c>
      <c r="J74" s="13">
        <v>0</v>
      </c>
      <c r="K74" s="13">
        <v>0</v>
      </c>
      <c r="L74" s="13">
        <v>189</v>
      </c>
      <c r="M74" s="13">
        <f t="shared" si="16"/>
        <v>864</v>
      </c>
      <c r="N74" s="6">
        <v>514</v>
      </c>
      <c r="O74" s="6"/>
      <c r="P74" s="26"/>
      <c r="Q74" s="6">
        <v>350</v>
      </c>
      <c r="R74" s="6"/>
      <c r="S74" s="6"/>
      <c r="T74" s="6"/>
      <c r="U74" s="6"/>
      <c r="V74" s="6"/>
    </row>
    <row r="75" spans="1:22" ht="15" customHeight="1">
      <c r="A75" s="6">
        <v>54</v>
      </c>
      <c r="B75" s="6" t="s">
        <v>77</v>
      </c>
      <c r="C75" s="13">
        <f t="shared" si="2"/>
        <v>4169</v>
      </c>
      <c r="D75" s="13">
        <f t="shared" si="9"/>
        <v>356</v>
      </c>
      <c r="E75" s="13">
        <f t="shared" si="8"/>
        <v>3347</v>
      </c>
      <c r="F75" s="13">
        <v>1530</v>
      </c>
      <c r="G75" s="13"/>
      <c r="H75" s="13">
        <v>1571</v>
      </c>
      <c r="I75" s="13">
        <v>122</v>
      </c>
      <c r="J75" s="13">
        <v>0</v>
      </c>
      <c r="K75" s="13">
        <v>0</v>
      </c>
      <c r="L75" s="13">
        <v>124</v>
      </c>
      <c r="M75" s="13">
        <f t="shared" ref="M75:M113" si="20">SUM(N75:V75)</f>
        <v>822</v>
      </c>
      <c r="N75" s="10">
        <v>590</v>
      </c>
      <c r="O75" s="11"/>
      <c r="P75" s="30"/>
      <c r="Q75" s="11">
        <v>232</v>
      </c>
      <c r="R75" s="11"/>
      <c r="S75" s="11"/>
      <c r="T75" s="11"/>
      <c r="U75" s="11"/>
      <c r="V75" s="11"/>
    </row>
    <row r="76" spans="1:22" ht="15" customHeight="1">
      <c r="A76" s="6">
        <v>55</v>
      </c>
      <c r="B76" s="6" t="s">
        <v>78</v>
      </c>
      <c r="C76" s="13">
        <f t="shared" ref="C76:C115" si="21">SUM(E76,M76)</f>
        <v>8472</v>
      </c>
      <c r="D76" s="13">
        <f t="shared" si="9"/>
        <v>356</v>
      </c>
      <c r="E76" s="13">
        <f t="shared" si="8"/>
        <v>6232</v>
      </c>
      <c r="F76" s="13">
        <v>4767</v>
      </c>
      <c r="G76" s="13"/>
      <c r="H76" s="13">
        <v>1075</v>
      </c>
      <c r="I76" s="13">
        <v>96</v>
      </c>
      <c r="J76" s="13">
        <v>170</v>
      </c>
      <c r="K76" s="13">
        <v>0</v>
      </c>
      <c r="L76" s="13">
        <v>124</v>
      </c>
      <c r="M76" s="13">
        <f t="shared" si="20"/>
        <v>2240</v>
      </c>
      <c r="N76" s="10">
        <v>2008</v>
      </c>
      <c r="O76" s="6"/>
      <c r="P76" s="26"/>
      <c r="Q76" s="6">
        <v>232</v>
      </c>
      <c r="R76" s="6"/>
      <c r="S76" s="6"/>
      <c r="T76" s="6"/>
      <c r="U76" s="6"/>
      <c r="V76" s="6"/>
    </row>
    <row r="77" spans="1:22" ht="15" customHeight="1">
      <c r="A77" s="5" t="s">
        <v>79</v>
      </c>
      <c r="B77" s="5" t="s">
        <v>80</v>
      </c>
      <c r="C77" s="12">
        <f t="shared" si="21"/>
        <v>12757</v>
      </c>
      <c r="D77" s="24">
        <f t="shared" si="9"/>
        <v>2221</v>
      </c>
      <c r="E77" s="5">
        <f t="shared" si="8"/>
        <v>8784</v>
      </c>
      <c r="F77" s="5">
        <f t="shared" ref="F77:T77" si="22">SUM(F79:F81)</f>
        <v>4950</v>
      </c>
      <c r="G77" s="5">
        <f t="shared" si="22"/>
        <v>0</v>
      </c>
      <c r="H77" s="5">
        <f t="shared" si="22"/>
        <v>2217</v>
      </c>
      <c r="I77" s="5">
        <f t="shared" si="22"/>
        <v>0</v>
      </c>
      <c r="J77" s="5">
        <f t="shared" si="22"/>
        <v>0</v>
      </c>
      <c r="K77" s="5">
        <f t="shared" si="22"/>
        <v>96</v>
      </c>
      <c r="L77" s="5">
        <f t="shared" si="22"/>
        <v>1521</v>
      </c>
      <c r="M77" s="12">
        <f t="shared" si="20"/>
        <v>3973</v>
      </c>
      <c r="N77" s="5">
        <f t="shared" si="22"/>
        <v>2273</v>
      </c>
      <c r="O77" s="5">
        <f t="shared" si="22"/>
        <v>0</v>
      </c>
      <c r="P77" s="31">
        <v>1000</v>
      </c>
      <c r="Q77" s="5">
        <f t="shared" si="22"/>
        <v>700</v>
      </c>
      <c r="R77" s="12">
        <f t="shared" si="22"/>
        <v>0</v>
      </c>
      <c r="S77" s="12">
        <f t="shared" si="22"/>
        <v>0</v>
      </c>
      <c r="T77" s="12">
        <f t="shared" si="22"/>
        <v>0</v>
      </c>
      <c r="U77" s="36"/>
      <c r="V77" s="12"/>
    </row>
    <row r="78" spans="1:22" ht="15" customHeight="1">
      <c r="A78" s="24"/>
      <c r="B78" s="13" t="s">
        <v>142</v>
      </c>
      <c r="C78" s="13">
        <f t="shared" si="21"/>
        <v>1000</v>
      </c>
      <c r="D78" s="24"/>
      <c r="E78" s="24"/>
      <c r="F78" s="24"/>
      <c r="G78" s="24"/>
      <c r="H78" s="24"/>
      <c r="I78" s="24"/>
      <c r="J78" s="24"/>
      <c r="K78" s="24"/>
      <c r="L78" s="24"/>
      <c r="M78" s="13">
        <f t="shared" si="20"/>
        <v>1000</v>
      </c>
      <c r="N78" s="24"/>
      <c r="O78" s="24"/>
      <c r="P78" s="33">
        <v>1000</v>
      </c>
      <c r="Q78" s="24"/>
      <c r="R78" s="24"/>
      <c r="S78" s="24"/>
      <c r="T78" s="24"/>
      <c r="U78" s="36"/>
      <c r="V78" s="24"/>
    </row>
    <row r="79" spans="1:22" s="1" customFormat="1" ht="15" customHeight="1">
      <c r="A79" s="6">
        <v>56</v>
      </c>
      <c r="B79" s="6" t="s">
        <v>81</v>
      </c>
      <c r="C79" s="13">
        <f t="shared" si="21"/>
        <v>4611</v>
      </c>
      <c r="D79" s="13">
        <f t="shared" si="9"/>
        <v>1143</v>
      </c>
      <c r="E79" s="13">
        <f t="shared" si="8"/>
        <v>3735</v>
      </c>
      <c r="F79" s="13">
        <v>1731</v>
      </c>
      <c r="G79" s="13">
        <v>0</v>
      </c>
      <c r="H79" s="13">
        <v>861</v>
      </c>
      <c r="I79" s="13">
        <v>0</v>
      </c>
      <c r="J79" s="13">
        <v>0</v>
      </c>
      <c r="K79" s="13">
        <v>0</v>
      </c>
      <c r="L79" s="13">
        <v>1143</v>
      </c>
      <c r="M79" s="13">
        <f t="shared" si="20"/>
        <v>876</v>
      </c>
      <c r="N79" s="10">
        <v>876</v>
      </c>
      <c r="O79" s="6"/>
      <c r="P79" s="26"/>
      <c r="Q79" s="6">
        <v>0</v>
      </c>
      <c r="R79" s="6"/>
      <c r="S79" s="6"/>
      <c r="T79" s="6"/>
      <c r="U79" s="6"/>
      <c r="V79" s="6"/>
    </row>
    <row r="80" spans="1:22" ht="15" customHeight="1">
      <c r="A80" s="6">
        <v>57</v>
      </c>
      <c r="B80" s="6" t="s">
        <v>82</v>
      </c>
      <c r="C80" s="13">
        <f t="shared" si="21"/>
        <v>3033</v>
      </c>
      <c r="D80" s="13">
        <f t="shared" ref="D80:D115" si="23">SUM(L80,Q80,T80)</f>
        <v>539</v>
      </c>
      <c r="E80" s="13">
        <f t="shared" si="8"/>
        <v>2152</v>
      </c>
      <c r="F80" s="13">
        <v>1051</v>
      </c>
      <c r="G80" s="13">
        <v>0</v>
      </c>
      <c r="H80" s="13">
        <v>816</v>
      </c>
      <c r="I80" s="13">
        <v>0</v>
      </c>
      <c r="J80" s="13">
        <v>0</v>
      </c>
      <c r="K80" s="13">
        <v>96</v>
      </c>
      <c r="L80" s="13">
        <v>189</v>
      </c>
      <c r="M80" s="13">
        <f t="shared" si="20"/>
        <v>881</v>
      </c>
      <c r="N80" s="10">
        <v>531</v>
      </c>
      <c r="O80" s="6"/>
      <c r="P80" s="26"/>
      <c r="Q80" s="6">
        <v>350</v>
      </c>
      <c r="R80" s="6"/>
      <c r="S80" s="6"/>
      <c r="T80" s="6"/>
      <c r="U80" s="6"/>
      <c r="V80" s="6"/>
    </row>
    <row r="81" spans="1:22" ht="15" customHeight="1">
      <c r="A81" s="6">
        <v>58</v>
      </c>
      <c r="B81" s="6" t="s">
        <v>83</v>
      </c>
      <c r="C81" s="13">
        <f t="shared" si="21"/>
        <v>4113</v>
      </c>
      <c r="D81" s="13">
        <f t="shared" si="23"/>
        <v>539</v>
      </c>
      <c r="E81" s="13">
        <f t="shared" ref="E81:E111" si="24">SUM(F81:L81)</f>
        <v>2897</v>
      </c>
      <c r="F81" s="13">
        <v>2168</v>
      </c>
      <c r="G81" s="13">
        <v>0</v>
      </c>
      <c r="H81" s="13">
        <v>540</v>
      </c>
      <c r="I81" s="13">
        <v>0</v>
      </c>
      <c r="J81" s="13">
        <v>0</v>
      </c>
      <c r="K81" s="13">
        <v>0</v>
      </c>
      <c r="L81" s="13">
        <v>189</v>
      </c>
      <c r="M81" s="13">
        <f t="shared" si="20"/>
        <v>1216</v>
      </c>
      <c r="N81" s="10">
        <v>866</v>
      </c>
      <c r="O81" s="6"/>
      <c r="P81" s="26"/>
      <c r="Q81" s="6">
        <v>350</v>
      </c>
      <c r="R81" s="6"/>
      <c r="S81" s="6"/>
      <c r="T81" s="6"/>
      <c r="U81" s="6"/>
      <c r="V81" s="6"/>
    </row>
    <row r="82" spans="1:22" ht="15" customHeight="1">
      <c r="A82" s="5" t="s">
        <v>84</v>
      </c>
      <c r="B82" s="5" t="s">
        <v>85</v>
      </c>
      <c r="C82" s="12">
        <f t="shared" si="21"/>
        <v>10336</v>
      </c>
      <c r="D82" s="24">
        <f t="shared" si="23"/>
        <v>1318</v>
      </c>
      <c r="E82" s="5">
        <f t="shared" si="24"/>
        <v>7428</v>
      </c>
      <c r="F82" s="5">
        <f t="shared" ref="F82:T82" si="25">SUM(F84:F86)</f>
        <v>3949</v>
      </c>
      <c r="G82" s="5">
        <f t="shared" si="25"/>
        <v>0</v>
      </c>
      <c r="H82" s="5">
        <f t="shared" si="25"/>
        <v>2862</v>
      </c>
      <c r="I82" s="5">
        <f t="shared" si="25"/>
        <v>26</v>
      </c>
      <c r="J82" s="5">
        <f t="shared" si="25"/>
        <v>129</v>
      </c>
      <c r="K82" s="5">
        <f t="shared" si="25"/>
        <v>0</v>
      </c>
      <c r="L82" s="5">
        <f t="shared" si="25"/>
        <v>462</v>
      </c>
      <c r="M82" s="12">
        <f t="shared" si="20"/>
        <v>2908</v>
      </c>
      <c r="N82" s="5">
        <f t="shared" si="25"/>
        <v>1547</v>
      </c>
      <c r="O82" s="5">
        <f t="shared" si="25"/>
        <v>0</v>
      </c>
      <c r="P82" s="31">
        <v>505</v>
      </c>
      <c r="Q82" s="5">
        <f t="shared" si="25"/>
        <v>856</v>
      </c>
      <c r="R82" s="12">
        <f t="shared" si="25"/>
        <v>0</v>
      </c>
      <c r="S82" s="12">
        <f t="shared" si="25"/>
        <v>0</v>
      </c>
      <c r="T82" s="12">
        <f t="shared" si="25"/>
        <v>0</v>
      </c>
      <c r="U82" s="36"/>
      <c r="V82" s="12"/>
    </row>
    <row r="83" spans="1:22" s="25" customFormat="1" ht="15" customHeight="1">
      <c r="A83" s="13"/>
      <c r="B83" s="13" t="s">
        <v>140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>
        <f t="shared" si="20"/>
        <v>505</v>
      </c>
      <c r="N83" s="13"/>
      <c r="O83" s="13"/>
      <c r="P83" s="32">
        <v>505</v>
      </c>
      <c r="Q83" s="13"/>
      <c r="R83" s="13"/>
      <c r="S83" s="13"/>
      <c r="T83" s="13"/>
      <c r="U83" s="13"/>
      <c r="V83" s="13"/>
    </row>
    <row r="84" spans="1:22" ht="15" customHeight="1">
      <c r="A84" s="6">
        <v>59</v>
      </c>
      <c r="B84" s="6" t="s">
        <v>86</v>
      </c>
      <c r="C84" s="13">
        <f t="shared" si="21"/>
        <v>4340</v>
      </c>
      <c r="D84" s="13">
        <f t="shared" si="23"/>
        <v>481</v>
      </c>
      <c r="E84" s="13">
        <f t="shared" si="24"/>
        <v>3315</v>
      </c>
      <c r="F84" s="13">
        <v>1814</v>
      </c>
      <c r="G84" s="13">
        <v>0</v>
      </c>
      <c r="H84" s="13">
        <v>1203</v>
      </c>
      <c r="I84" s="13">
        <v>0</v>
      </c>
      <c r="J84" s="13">
        <v>129</v>
      </c>
      <c r="K84" s="13">
        <v>0</v>
      </c>
      <c r="L84" s="13">
        <v>169</v>
      </c>
      <c r="M84" s="13">
        <f t="shared" si="20"/>
        <v>1025</v>
      </c>
      <c r="N84" s="6">
        <v>713</v>
      </c>
      <c r="O84" s="6"/>
      <c r="P84" s="26"/>
      <c r="Q84" s="6">
        <v>312</v>
      </c>
      <c r="R84" s="6"/>
      <c r="S84" s="6"/>
      <c r="T84" s="6"/>
      <c r="U84" s="6"/>
      <c r="V84" s="6"/>
    </row>
    <row r="85" spans="1:22" ht="15" customHeight="1">
      <c r="A85" s="6">
        <v>60</v>
      </c>
      <c r="B85" s="6" t="s">
        <v>87</v>
      </c>
      <c r="C85" s="13">
        <f t="shared" si="21"/>
        <v>1620</v>
      </c>
      <c r="D85" s="13">
        <f t="shared" si="23"/>
        <v>481</v>
      </c>
      <c r="E85" s="13">
        <f t="shared" si="24"/>
        <v>1056</v>
      </c>
      <c r="F85" s="13">
        <v>657</v>
      </c>
      <c r="G85" s="13">
        <v>0</v>
      </c>
      <c r="H85" s="13">
        <v>204</v>
      </c>
      <c r="I85" s="13">
        <v>26</v>
      </c>
      <c r="J85" s="13">
        <v>0</v>
      </c>
      <c r="K85" s="13">
        <v>0</v>
      </c>
      <c r="L85" s="13">
        <v>169</v>
      </c>
      <c r="M85" s="13">
        <f t="shared" si="20"/>
        <v>564</v>
      </c>
      <c r="N85" s="6">
        <v>252</v>
      </c>
      <c r="O85" s="6"/>
      <c r="P85" s="26"/>
      <c r="Q85" s="6">
        <v>312</v>
      </c>
      <c r="R85" s="6"/>
      <c r="S85" s="6"/>
      <c r="T85" s="6"/>
      <c r="U85" s="6"/>
      <c r="V85" s="6"/>
    </row>
    <row r="86" spans="1:22" ht="15" customHeight="1">
      <c r="A86" s="6">
        <v>61</v>
      </c>
      <c r="B86" s="6" t="s">
        <v>88</v>
      </c>
      <c r="C86" s="13">
        <f t="shared" si="21"/>
        <v>3871</v>
      </c>
      <c r="D86" s="13">
        <f t="shared" si="23"/>
        <v>356</v>
      </c>
      <c r="E86" s="13">
        <f t="shared" si="24"/>
        <v>3057</v>
      </c>
      <c r="F86" s="13">
        <v>1478</v>
      </c>
      <c r="G86" s="13">
        <v>0</v>
      </c>
      <c r="H86" s="13">
        <v>1455</v>
      </c>
      <c r="I86" s="13">
        <v>0</v>
      </c>
      <c r="J86" s="13">
        <v>0</v>
      </c>
      <c r="K86" s="13">
        <v>0</v>
      </c>
      <c r="L86" s="13">
        <v>124</v>
      </c>
      <c r="M86" s="13">
        <f t="shared" si="20"/>
        <v>814</v>
      </c>
      <c r="N86" s="6">
        <v>582</v>
      </c>
      <c r="O86" s="6"/>
      <c r="P86" s="26"/>
      <c r="Q86" s="6">
        <v>232</v>
      </c>
      <c r="R86" s="6"/>
      <c r="S86" s="6"/>
      <c r="T86" s="6"/>
      <c r="U86" s="6"/>
      <c r="V86" s="6"/>
    </row>
    <row r="87" spans="1:22" ht="15" customHeight="1">
      <c r="A87" s="5" t="s">
        <v>89</v>
      </c>
      <c r="B87" s="5" t="s">
        <v>90</v>
      </c>
      <c r="C87" s="12">
        <f t="shared" si="21"/>
        <v>36561.5</v>
      </c>
      <c r="D87" s="24">
        <f t="shared" si="23"/>
        <v>3686</v>
      </c>
      <c r="E87" s="5">
        <f t="shared" si="24"/>
        <v>23984</v>
      </c>
      <c r="F87" s="5">
        <f t="shared" ref="F87:L87" si="26">SUM(F89:F97)</f>
        <v>19537</v>
      </c>
      <c r="G87" s="5">
        <f t="shared" si="26"/>
        <v>0</v>
      </c>
      <c r="H87" s="5">
        <f t="shared" si="26"/>
        <v>3124</v>
      </c>
      <c r="I87" s="5">
        <f t="shared" si="26"/>
        <v>37</v>
      </c>
      <c r="J87" s="5">
        <f t="shared" si="26"/>
        <v>0</v>
      </c>
      <c r="K87" s="5">
        <f t="shared" si="26"/>
        <v>0</v>
      </c>
      <c r="L87" s="5">
        <f t="shared" si="26"/>
        <v>1286</v>
      </c>
      <c r="M87" s="12">
        <f t="shared" si="20"/>
        <v>12577.5</v>
      </c>
      <c r="N87" s="5">
        <v>7657</v>
      </c>
      <c r="O87" s="5"/>
      <c r="P87" s="34">
        <v>2520.5</v>
      </c>
      <c r="Q87" s="5">
        <f>SUM(Q89:Q97)</f>
        <v>2400</v>
      </c>
      <c r="R87" s="12">
        <f t="shared" ref="R87:T87" si="27">SUM(R89:R97)</f>
        <v>0</v>
      </c>
      <c r="S87" s="12">
        <f t="shared" si="27"/>
        <v>0</v>
      </c>
      <c r="T87" s="12">
        <f t="shared" si="27"/>
        <v>0</v>
      </c>
      <c r="U87" s="36"/>
      <c r="V87" s="12"/>
    </row>
    <row r="88" spans="1:22" s="25" customFormat="1" ht="15" customHeight="1">
      <c r="A88" s="13"/>
      <c r="B88" s="13" t="s">
        <v>140</v>
      </c>
      <c r="C88" s="13">
        <f t="shared" si="21"/>
        <v>2520.5</v>
      </c>
      <c r="D88" s="13"/>
      <c r="E88" s="13"/>
      <c r="F88" s="13"/>
      <c r="G88" s="13"/>
      <c r="H88" s="13"/>
      <c r="I88" s="13"/>
      <c r="J88" s="13"/>
      <c r="K88" s="13"/>
      <c r="L88" s="13"/>
      <c r="M88" s="13">
        <f t="shared" si="20"/>
        <v>2520.5</v>
      </c>
      <c r="N88" s="13"/>
      <c r="O88" s="13"/>
      <c r="P88" s="35">
        <v>2520.5</v>
      </c>
      <c r="Q88" s="13"/>
      <c r="R88" s="13"/>
      <c r="S88" s="13"/>
      <c r="T88" s="13"/>
      <c r="U88" s="13"/>
      <c r="V88" s="13"/>
    </row>
    <row r="89" spans="1:22" ht="15" customHeight="1">
      <c r="A89" s="6">
        <v>62</v>
      </c>
      <c r="B89" s="6" t="s">
        <v>91</v>
      </c>
      <c r="C89" s="13">
        <f t="shared" si="21"/>
        <v>5089</v>
      </c>
      <c r="D89" s="13">
        <f t="shared" si="23"/>
        <v>539</v>
      </c>
      <c r="E89" s="13">
        <f t="shared" si="24"/>
        <v>3541</v>
      </c>
      <c r="F89" s="13">
        <v>3044</v>
      </c>
      <c r="G89" s="13">
        <v>0</v>
      </c>
      <c r="H89" s="13">
        <v>308</v>
      </c>
      <c r="I89" s="13">
        <v>0</v>
      </c>
      <c r="J89" s="13">
        <v>0</v>
      </c>
      <c r="K89" s="13">
        <v>0</v>
      </c>
      <c r="L89" s="13">
        <v>189</v>
      </c>
      <c r="M89" s="13">
        <f t="shared" si="20"/>
        <v>1548</v>
      </c>
      <c r="N89" s="6">
        <v>1198</v>
      </c>
      <c r="O89" s="6"/>
      <c r="P89" s="26"/>
      <c r="Q89" s="6">
        <v>350</v>
      </c>
      <c r="R89" s="6"/>
      <c r="S89" s="6"/>
      <c r="T89" s="6"/>
      <c r="U89" s="6"/>
      <c r="V89" s="6"/>
    </row>
    <row r="90" spans="1:22" ht="15" customHeight="1">
      <c r="A90" s="6">
        <v>63</v>
      </c>
      <c r="B90" s="6" t="s">
        <v>92</v>
      </c>
      <c r="C90" s="13">
        <f t="shared" si="21"/>
        <v>3533</v>
      </c>
      <c r="D90" s="13">
        <f t="shared" si="23"/>
        <v>414</v>
      </c>
      <c r="E90" s="13">
        <f t="shared" si="24"/>
        <v>2442</v>
      </c>
      <c r="F90" s="13">
        <v>2014</v>
      </c>
      <c r="G90" s="13">
        <v>0</v>
      </c>
      <c r="H90" s="13">
        <v>284</v>
      </c>
      <c r="I90" s="13">
        <v>0</v>
      </c>
      <c r="J90" s="13">
        <v>0</v>
      </c>
      <c r="K90" s="13">
        <v>0</v>
      </c>
      <c r="L90" s="13">
        <v>144</v>
      </c>
      <c r="M90" s="13">
        <f t="shared" si="20"/>
        <v>1091</v>
      </c>
      <c r="N90" s="6">
        <v>821</v>
      </c>
      <c r="O90" s="6"/>
      <c r="P90" s="26"/>
      <c r="Q90" s="6">
        <v>270</v>
      </c>
      <c r="R90" s="6"/>
      <c r="S90" s="6"/>
      <c r="T90" s="6"/>
      <c r="U90" s="6"/>
      <c r="V90" s="6"/>
    </row>
    <row r="91" spans="1:22" s="1" customFormat="1" ht="15" customHeight="1">
      <c r="A91" s="6">
        <v>64</v>
      </c>
      <c r="B91" s="6" t="s">
        <v>93</v>
      </c>
      <c r="C91" s="13">
        <f t="shared" si="21"/>
        <v>2278</v>
      </c>
      <c r="D91" s="13">
        <f t="shared" si="23"/>
        <v>356</v>
      </c>
      <c r="E91" s="13">
        <f t="shared" si="24"/>
        <v>1656</v>
      </c>
      <c r="F91" s="13">
        <v>973</v>
      </c>
      <c r="G91" s="13">
        <v>0</v>
      </c>
      <c r="H91" s="13">
        <v>559</v>
      </c>
      <c r="I91" s="13">
        <v>0</v>
      </c>
      <c r="J91" s="13">
        <v>0</v>
      </c>
      <c r="K91" s="13">
        <v>0</v>
      </c>
      <c r="L91" s="13">
        <v>124</v>
      </c>
      <c r="M91" s="13">
        <f t="shared" si="20"/>
        <v>622</v>
      </c>
      <c r="N91" s="6">
        <v>390</v>
      </c>
      <c r="O91" s="6"/>
      <c r="P91" s="26"/>
      <c r="Q91" s="6">
        <v>232</v>
      </c>
      <c r="R91" s="6"/>
      <c r="S91" s="6"/>
      <c r="T91" s="6"/>
      <c r="U91" s="6"/>
      <c r="V91" s="6"/>
    </row>
    <row r="92" spans="1:22" ht="15" customHeight="1">
      <c r="A92" s="6">
        <v>65</v>
      </c>
      <c r="B92" s="6" t="s">
        <v>94</v>
      </c>
      <c r="C92" s="13">
        <f t="shared" si="21"/>
        <v>6800</v>
      </c>
      <c r="D92" s="13">
        <f t="shared" si="23"/>
        <v>414</v>
      </c>
      <c r="E92" s="13">
        <f t="shared" si="24"/>
        <v>4800</v>
      </c>
      <c r="F92" s="13">
        <v>4427</v>
      </c>
      <c r="G92" s="13">
        <v>0</v>
      </c>
      <c r="H92" s="13">
        <v>229</v>
      </c>
      <c r="I92" s="13">
        <v>0</v>
      </c>
      <c r="J92" s="13">
        <v>0</v>
      </c>
      <c r="K92" s="13">
        <v>0</v>
      </c>
      <c r="L92" s="13">
        <v>144</v>
      </c>
      <c r="M92" s="13">
        <f t="shared" si="20"/>
        <v>2000</v>
      </c>
      <c r="N92" s="6">
        <v>1730</v>
      </c>
      <c r="O92" s="6"/>
      <c r="P92" s="26"/>
      <c r="Q92" s="6">
        <v>270</v>
      </c>
      <c r="R92" s="6"/>
      <c r="S92" s="6"/>
      <c r="T92" s="6"/>
      <c r="U92" s="6"/>
      <c r="V92" s="6"/>
    </row>
    <row r="93" spans="1:22" ht="15" customHeight="1">
      <c r="A93" s="6">
        <v>66</v>
      </c>
      <c r="B93" s="6" t="s">
        <v>95</v>
      </c>
      <c r="C93" s="13">
        <f t="shared" si="21"/>
        <v>6588</v>
      </c>
      <c r="D93" s="13">
        <f t="shared" si="23"/>
        <v>356</v>
      </c>
      <c r="E93" s="13">
        <f t="shared" si="24"/>
        <v>4749</v>
      </c>
      <c r="F93" s="13">
        <v>4178</v>
      </c>
      <c r="G93" s="13">
        <v>0</v>
      </c>
      <c r="H93" s="13">
        <v>447</v>
      </c>
      <c r="I93" s="13">
        <v>0</v>
      </c>
      <c r="J93" s="13">
        <v>0</v>
      </c>
      <c r="K93" s="13">
        <v>0</v>
      </c>
      <c r="L93" s="13">
        <v>124</v>
      </c>
      <c r="M93" s="13">
        <f t="shared" si="20"/>
        <v>1839</v>
      </c>
      <c r="N93" s="6">
        <v>1607</v>
      </c>
      <c r="O93" s="6"/>
      <c r="P93" s="26"/>
      <c r="Q93" s="6">
        <v>232</v>
      </c>
      <c r="R93" s="6"/>
      <c r="S93" s="6"/>
      <c r="T93" s="6"/>
      <c r="U93" s="6"/>
      <c r="V93" s="6"/>
    </row>
    <row r="94" spans="1:22" ht="15" customHeight="1">
      <c r="A94" s="6">
        <v>67</v>
      </c>
      <c r="B94" s="6" t="s">
        <v>96</v>
      </c>
      <c r="C94" s="13">
        <f t="shared" si="21"/>
        <v>3522</v>
      </c>
      <c r="D94" s="13">
        <f t="shared" si="23"/>
        <v>539</v>
      </c>
      <c r="E94" s="13">
        <f t="shared" si="24"/>
        <v>2496</v>
      </c>
      <c r="F94" s="13">
        <v>1725</v>
      </c>
      <c r="G94" s="13">
        <v>0</v>
      </c>
      <c r="H94" s="13">
        <v>582</v>
      </c>
      <c r="I94" s="13">
        <v>0</v>
      </c>
      <c r="J94" s="13">
        <v>0</v>
      </c>
      <c r="K94" s="13">
        <v>0</v>
      </c>
      <c r="L94" s="13">
        <v>189</v>
      </c>
      <c r="M94" s="13">
        <f t="shared" si="20"/>
        <v>1026</v>
      </c>
      <c r="N94" s="6">
        <v>676</v>
      </c>
      <c r="O94" s="6"/>
      <c r="P94" s="26"/>
      <c r="Q94" s="6">
        <v>350</v>
      </c>
      <c r="R94" s="6"/>
      <c r="S94" s="6"/>
      <c r="T94" s="6"/>
      <c r="U94" s="6"/>
      <c r="V94" s="6"/>
    </row>
    <row r="95" spans="1:22" ht="15" customHeight="1">
      <c r="A95" s="6">
        <v>68</v>
      </c>
      <c r="B95" s="6" t="s">
        <v>97</v>
      </c>
      <c r="C95" s="13">
        <f t="shared" si="21"/>
        <v>2591</v>
      </c>
      <c r="D95" s="13">
        <f t="shared" si="23"/>
        <v>356</v>
      </c>
      <c r="E95" s="13">
        <f t="shared" si="24"/>
        <v>1819</v>
      </c>
      <c r="F95" s="13">
        <v>1444</v>
      </c>
      <c r="G95" s="13">
        <v>0</v>
      </c>
      <c r="H95" s="13">
        <v>251</v>
      </c>
      <c r="I95" s="13">
        <v>0</v>
      </c>
      <c r="J95" s="13">
        <v>0</v>
      </c>
      <c r="K95" s="13">
        <v>0</v>
      </c>
      <c r="L95" s="13">
        <v>124</v>
      </c>
      <c r="M95" s="13">
        <f t="shared" si="20"/>
        <v>772</v>
      </c>
      <c r="N95" s="6">
        <v>540</v>
      </c>
      <c r="O95" s="6"/>
      <c r="P95" s="26"/>
      <c r="Q95" s="6">
        <v>232</v>
      </c>
      <c r="R95" s="6"/>
      <c r="S95" s="6"/>
      <c r="T95" s="6"/>
      <c r="U95" s="6"/>
      <c r="V95" s="6"/>
    </row>
    <row r="96" spans="1:22" s="1" customFormat="1" ht="15" customHeight="1">
      <c r="A96" s="6">
        <v>69</v>
      </c>
      <c r="B96" s="6" t="s">
        <v>98</v>
      </c>
      <c r="C96" s="13">
        <f t="shared" si="21"/>
        <v>2059</v>
      </c>
      <c r="D96" s="13">
        <f t="shared" si="23"/>
        <v>356</v>
      </c>
      <c r="E96" s="13">
        <f t="shared" si="24"/>
        <v>1411</v>
      </c>
      <c r="F96" s="13">
        <v>1035</v>
      </c>
      <c r="G96" s="13">
        <v>0</v>
      </c>
      <c r="H96" s="13">
        <v>252</v>
      </c>
      <c r="I96" s="13">
        <v>0</v>
      </c>
      <c r="J96" s="13">
        <v>0</v>
      </c>
      <c r="K96" s="13">
        <v>0</v>
      </c>
      <c r="L96" s="13">
        <v>124</v>
      </c>
      <c r="M96" s="13">
        <f t="shared" si="20"/>
        <v>648</v>
      </c>
      <c r="N96" s="6">
        <v>416</v>
      </c>
      <c r="O96" s="6"/>
      <c r="P96" s="26"/>
      <c r="Q96" s="6">
        <v>232</v>
      </c>
      <c r="R96" s="6"/>
      <c r="S96" s="6"/>
      <c r="T96" s="6"/>
      <c r="U96" s="6"/>
      <c r="V96" s="6"/>
    </row>
    <row r="97" spans="1:22" ht="15" customHeight="1">
      <c r="A97" s="6">
        <v>70</v>
      </c>
      <c r="B97" s="6" t="s">
        <v>99</v>
      </c>
      <c r="C97" s="13">
        <f t="shared" si="21"/>
        <v>1581</v>
      </c>
      <c r="D97" s="13">
        <f t="shared" si="23"/>
        <v>356</v>
      </c>
      <c r="E97" s="13">
        <f t="shared" si="24"/>
        <v>1070</v>
      </c>
      <c r="F97" s="13">
        <v>697</v>
      </c>
      <c r="G97" s="13">
        <v>0</v>
      </c>
      <c r="H97" s="13">
        <v>212</v>
      </c>
      <c r="I97" s="13">
        <v>37</v>
      </c>
      <c r="J97" s="13">
        <v>0</v>
      </c>
      <c r="K97" s="13">
        <v>0</v>
      </c>
      <c r="L97" s="13">
        <v>124</v>
      </c>
      <c r="M97" s="13">
        <f t="shared" si="20"/>
        <v>511</v>
      </c>
      <c r="N97" s="6">
        <v>279</v>
      </c>
      <c r="O97" s="6"/>
      <c r="P97" s="26"/>
      <c r="Q97" s="6">
        <v>232</v>
      </c>
      <c r="R97" s="6"/>
      <c r="S97" s="6"/>
      <c r="T97" s="6"/>
      <c r="U97" s="6"/>
      <c r="V97" s="6"/>
    </row>
    <row r="98" spans="1:22" ht="15" customHeight="1">
      <c r="A98" s="5" t="s">
        <v>100</v>
      </c>
      <c r="B98" s="5" t="s">
        <v>101</v>
      </c>
      <c r="C98" s="12">
        <f t="shared" si="21"/>
        <v>12148</v>
      </c>
      <c r="D98" s="24">
        <f t="shared" si="23"/>
        <v>2040</v>
      </c>
      <c r="E98" s="5">
        <f t="shared" si="24"/>
        <v>6472</v>
      </c>
      <c r="F98" s="5">
        <f t="shared" ref="F98:L98" si="28">SUM(F100:F103)</f>
        <v>4202</v>
      </c>
      <c r="G98" s="5">
        <f t="shared" si="28"/>
        <v>0</v>
      </c>
      <c r="H98" s="5">
        <f t="shared" si="28"/>
        <v>1554</v>
      </c>
      <c r="I98" s="5">
        <f t="shared" si="28"/>
        <v>0</v>
      </c>
      <c r="J98" s="5">
        <f t="shared" si="28"/>
        <v>0</v>
      </c>
      <c r="K98" s="5">
        <f t="shared" si="28"/>
        <v>0</v>
      </c>
      <c r="L98" s="5">
        <f t="shared" si="28"/>
        <v>716</v>
      </c>
      <c r="M98" s="12">
        <f t="shared" si="20"/>
        <v>5676</v>
      </c>
      <c r="N98" s="5">
        <v>1627</v>
      </c>
      <c r="O98" s="5"/>
      <c r="P98" s="31">
        <v>2725</v>
      </c>
      <c r="Q98" s="5">
        <f>SUM(Q100:Q103)</f>
        <v>1324</v>
      </c>
      <c r="R98" s="12">
        <f t="shared" ref="R98:T98" si="29">SUM(R100:R103)</f>
        <v>0</v>
      </c>
      <c r="S98" s="12">
        <f t="shared" si="29"/>
        <v>0</v>
      </c>
      <c r="T98" s="12">
        <f t="shared" si="29"/>
        <v>0</v>
      </c>
      <c r="U98" s="36"/>
      <c r="V98" s="12"/>
    </row>
    <row r="99" spans="1:22" s="25" customFormat="1" ht="15" customHeight="1">
      <c r="A99" s="13"/>
      <c r="B99" s="13" t="s">
        <v>140</v>
      </c>
      <c r="C99" s="13">
        <f t="shared" si="21"/>
        <v>2725</v>
      </c>
      <c r="D99" s="13"/>
      <c r="E99" s="13"/>
      <c r="F99" s="13"/>
      <c r="G99" s="13"/>
      <c r="H99" s="13"/>
      <c r="I99" s="13"/>
      <c r="J99" s="13"/>
      <c r="K99" s="13"/>
      <c r="L99" s="13"/>
      <c r="M99" s="13">
        <f t="shared" si="20"/>
        <v>2725</v>
      </c>
      <c r="N99" s="13"/>
      <c r="O99" s="13"/>
      <c r="P99" s="32">
        <v>2725</v>
      </c>
      <c r="Q99" s="13"/>
      <c r="R99" s="13"/>
      <c r="S99" s="13"/>
      <c r="T99" s="13"/>
      <c r="U99" s="13"/>
      <c r="V99" s="13"/>
    </row>
    <row r="100" spans="1:22" ht="15" customHeight="1">
      <c r="A100" s="6">
        <v>71</v>
      </c>
      <c r="B100" s="6" t="s">
        <v>102</v>
      </c>
      <c r="C100" s="13">
        <f t="shared" si="21"/>
        <v>2360</v>
      </c>
      <c r="D100" s="13">
        <f t="shared" si="23"/>
        <v>481</v>
      </c>
      <c r="E100" s="13">
        <f t="shared" si="24"/>
        <v>1702</v>
      </c>
      <c r="F100" s="13">
        <v>904</v>
      </c>
      <c r="G100" s="13">
        <v>0</v>
      </c>
      <c r="H100" s="13">
        <v>629</v>
      </c>
      <c r="I100" s="13">
        <v>0</v>
      </c>
      <c r="J100" s="13">
        <v>0</v>
      </c>
      <c r="K100" s="13">
        <v>0</v>
      </c>
      <c r="L100" s="13">
        <v>169</v>
      </c>
      <c r="M100" s="13">
        <f t="shared" si="20"/>
        <v>658</v>
      </c>
      <c r="N100" s="6">
        <v>346</v>
      </c>
      <c r="O100" s="6"/>
      <c r="P100" s="26"/>
      <c r="Q100" s="6">
        <v>312</v>
      </c>
      <c r="R100" s="6"/>
      <c r="S100" s="6"/>
      <c r="T100" s="6"/>
      <c r="U100" s="6"/>
      <c r="V100" s="6"/>
    </row>
    <row r="101" spans="1:22" ht="15" customHeight="1">
      <c r="A101" s="6">
        <v>72</v>
      </c>
      <c r="B101" s="6" t="s">
        <v>103</v>
      </c>
      <c r="C101" s="13">
        <f t="shared" si="21"/>
        <v>1324</v>
      </c>
      <c r="D101" s="13">
        <f t="shared" si="23"/>
        <v>539</v>
      </c>
      <c r="E101" s="13">
        <f t="shared" si="24"/>
        <v>805</v>
      </c>
      <c r="F101" s="13">
        <v>435</v>
      </c>
      <c r="G101" s="13">
        <v>0</v>
      </c>
      <c r="H101" s="13">
        <v>181</v>
      </c>
      <c r="I101" s="13">
        <v>0</v>
      </c>
      <c r="J101" s="13">
        <v>0</v>
      </c>
      <c r="K101" s="13">
        <v>0</v>
      </c>
      <c r="L101" s="13">
        <v>189</v>
      </c>
      <c r="M101" s="13">
        <f t="shared" si="20"/>
        <v>519</v>
      </c>
      <c r="N101" s="6">
        <v>169</v>
      </c>
      <c r="O101" s="6"/>
      <c r="P101" s="26"/>
      <c r="Q101" s="6">
        <v>350</v>
      </c>
      <c r="R101" s="6"/>
      <c r="S101" s="6"/>
      <c r="T101" s="6"/>
      <c r="U101" s="6"/>
      <c r="V101" s="6"/>
    </row>
    <row r="102" spans="1:22">
      <c r="A102" s="6">
        <v>73</v>
      </c>
      <c r="B102" s="6" t="s">
        <v>104</v>
      </c>
      <c r="C102" s="13">
        <f t="shared" si="21"/>
        <v>1614</v>
      </c>
      <c r="D102" s="13">
        <f t="shared" si="23"/>
        <v>539</v>
      </c>
      <c r="E102" s="13">
        <f t="shared" si="24"/>
        <v>983</v>
      </c>
      <c r="F102" s="13">
        <v>691</v>
      </c>
      <c r="G102" s="13">
        <v>0</v>
      </c>
      <c r="H102" s="13">
        <v>103</v>
      </c>
      <c r="I102" s="13">
        <v>0</v>
      </c>
      <c r="J102" s="13">
        <v>0</v>
      </c>
      <c r="K102" s="13">
        <v>0</v>
      </c>
      <c r="L102" s="13">
        <v>189</v>
      </c>
      <c r="M102" s="13">
        <f t="shared" si="20"/>
        <v>631</v>
      </c>
      <c r="N102" s="6">
        <v>281</v>
      </c>
      <c r="O102" s="6"/>
      <c r="P102" s="26"/>
      <c r="Q102" s="6">
        <v>350</v>
      </c>
      <c r="R102" s="6"/>
      <c r="S102" s="6"/>
      <c r="T102" s="6"/>
      <c r="U102" s="6"/>
      <c r="V102" s="6"/>
    </row>
    <row r="103" spans="1:22">
      <c r="A103" s="6">
        <v>74</v>
      </c>
      <c r="B103" s="6" t="s">
        <v>105</v>
      </c>
      <c r="C103" s="13">
        <f t="shared" si="21"/>
        <v>4125</v>
      </c>
      <c r="D103" s="13">
        <f t="shared" si="23"/>
        <v>481</v>
      </c>
      <c r="E103" s="13">
        <f t="shared" si="24"/>
        <v>2982</v>
      </c>
      <c r="F103" s="13">
        <v>2172</v>
      </c>
      <c r="G103" s="13">
        <v>0</v>
      </c>
      <c r="H103" s="13">
        <v>641</v>
      </c>
      <c r="I103" s="13">
        <v>0</v>
      </c>
      <c r="J103" s="13">
        <v>0</v>
      </c>
      <c r="K103" s="13">
        <v>0</v>
      </c>
      <c r="L103" s="13">
        <v>169</v>
      </c>
      <c r="M103" s="13">
        <f t="shared" si="20"/>
        <v>1143</v>
      </c>
      <c r="N103" s="6">
        <v>831</v>
      </c>
      <c r="O103" s="6"/>
      <c r="P103" s="26"/>
      <c r="Q103" s="6">
        <v>312</v>
      </c>
      <c r="R103" s="6"/>
      <c r="S103" s="6"/>
      <c r="T103" s="6"/>
      <c r="U103" s="6"/>
      <c r="V103" s="6"/>
    </row>
    <row r="104" spans="1:22" ht="14.25">
      <c r="A104" s="5" t="s">
        <v>106</v>
      </c>
      <c r="B104" s="5" t="s">
        <v>107</v>
      </c>
      <c r="C104" s="12">
        <f t="shared" si="21"/>
        <v>15158</v>
      </c>
      <c r="D104" s="24">
        <f t="shared" si="23"/>
        <v>1376</v>
      </c>
      <c r="E104" s="5">
        <f t="shared" si="24"/>
        <v>10350</v>
      </c>
      <c r="F104" s="5">
        <f t="shared" ref="F104:L104" si="30">SUM(F106:F108)</f>
        <v>8602</v>
      </c>
      <c r="G104" s="5">
        <f t="shared" si="30"/>
        <v>0</v>
      </c>
      <c r="H104" s="5">
        <f t="shared" si="30"/>
        <v>1164</v>
      </c>
      <c r="I104" s="5">
        <f t="shared" si="30"/>
        <v>102</v>
      </c>
      <c r="J104" s="5">
        <f t="shared" si="30"/>
        <v>0</v>
      </c>
      <c r="K104" s="5">
        <f t="shared" si="30"/>
        <v>0</v>
      </c>
      <c r="L104" s="5">
        <f t="shared" si="30"/>
        <v>482</v>
      </c>
      <c r="M104" s="12">
        <f t="shared" si="20"/>
        <v>4808</v>
      </c>
      <c r="N104" s="5">
        <v>3394</v>
      </c>
      <c r="O104" s="5"/>
      <c r="P104" s="31">
        <v>520</v>
      </c>
      <c r="Q104" s="5">
        <f>SUM(Q106:Q108)</f>
        <v>894</v>
      </c>
      <c r="R104" s="12">
        <f t="shared" ref="R104:T104" si="31">SUM(R106:R108)</f>
        <v>0</v>
      </c>
      <c r="S104" s="12">
        <f t="shared" si="31"/>
        <v>0</v>
      </c>
      <c r="T104" s="12">
        <f t="shared" si="31"/>
        <v>0</v>
      </c>
      <c r="U104" s="36"/>
      <c r="V104" s="12"/>
    </row>
    <row r="105" spans="1:22" s="25" customFormat="1" ht="14.25">
      <c r="A105" s="13"/>
      <c r="B105" s="13" t="s">
        <v>142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>
        <f t="shared" si="20"/>
        <v>520</v>
      </c>
      <c r="N105" s="13"/>
      <c r="O105" s="13"/>
      <c r="P105" s="32">
        <v>520</v>
      </c>
      <c r="Q105" s="13"/>
      <c r="R105" s="13"/>
      <c r="S105" s="13"/>
      <c r="T105" s="13"/>
      <c r="U105" s="13"/>
      <c r="V105" s="13"/>
    </row>
    <row r="106" spans="1:22">
      <c r="A106" s="6">
        <v>75</v>
      </c>
      <c r="B106" s="6" t="s">
        <v>108</v>
      </c>
      <c r="C106" s="13">
        <f t="shared" si="21"/>
        <v>5826</v>
      </c>
      <c r="D106" s="13">
        <f t="shared" si="23"/>
        <v>356</v>
      </c>
      <c r="E106" s="13">
        <f t="shared" si="24"/>
        <v>4213</v>
      </c>
      <c r="F106" s="13">
        <v>3603</v>
      </c>
      <c r="G106" s="13">
        <v>0</v>
      </c>
      <c r="H106" s="13">
        <v>384</v>
      </c>
      <c r="I106" s="13">
        <v>102</v>
      </c>
      <c r="J106" s="13">
        <v>0</v>
      </c>
      <c r="K106" s="13">
        <v>0</v>
      </c>
      <c r="L106" s="13">
        <v>124</v>
      </c>
      <c r="M106" s="13">
        <f t="shared" si="20"/>
        <v>1613</v>
      </c>
      <c r="N106" s="6">
        <v>1381</v>
      </c>
      <c r="O106" s="6"/>
      <c r="P106" s="26"/>
      <c r="Q106" s="6">
        <v>232</v>
      </c>
      <c r="R106" s="6"/>
      <c r="S106" s="6"/>
      <c r="T106" s="6"/>
      <c r="U106" s="6"/>
      <c r="V106" s="6"/>
    </row>
    <row r="107" spans="1:22">
      <c r="A107" s="6">
        <v>76</v>
      </c>
      <c r="B107" s="6" t="s">
        <v>109</v>
      </c>
      <c r="C107" s="13">
        <f t="shared" si="21"/>
        <v>4818</v>
      </c>
      <c r="D107" s="13">
        <f t="shared" si="23"/>
        <v>539</v>
      </c>
      <c r="E107" s="13">
        <f t="shared" si="24"/>
        <v>3330</v>
      </c>
      <c r="F107" s="13">
        <v>2734</v>
      </c>
      <c r="G107" s="13">
        <v>0</v>
      </c>
      <c r="H107" s="13">
        <v>407</v>
      </c>
      <c r="I107" s="13">
        <v>0</v>
      </c>
      <c r="J107" s="13">
        <v>0</v>
      </c>
      <c r="K107" s="13">
        <v>0</v>
      </c>
      <c r="L107" s="13">
        <v>189</v>
      </c>
      <c r="M107" s="13">
        <f t="shared" si="20"/>
        <v>1488</v>
      </c>
      <c r="N107" s="6">
        <v>1138</v>
      </c>
      <c r="O107" s="6"/>
      <c r="P107" s="26"/>
      <c r="Q107" s="6">
        <v>350</v>
      </c>
      <c r="R107" s="6"/>
      <c r="S107" s="6"/>
      <c r="T107" s="6"/>
      <c r="U107" s="6"/>
      <c r="V107" s="6"/>
    </row>
    <row r="108" spans="1:22">
      <c r="A108" s="6">
        <v>77</v>
      </c>
      <c r="B108" s="6" t="s">
        <v>110</v>
      </c>
      <c r="C108" s="13">
        <f t="shared" si="21"/>
        <v>3994</v>
      </c>
      <c r="D108" s="13">
        <f t="shared" si="23"/>
        <v>481</v>
      </c>
      <c r="E108" s="13">
        <f t="shared" si="24"/>
        <v>2807</v>
      </c>
      <c r="F108" s="13">
        <v>2265</v>
      </c>
      <c r="G108" s="13">
        <v>0</v>
      </c>
      <c r="H108" s="13">
        <v>373</v>
      </c>
      <c r="I108" s="13">
        <v>0</v>
      </c>
      <c r="J108" s="13">
        <v>0</v>
      </c>
      <c r="K108" s="13">
        <v>0</v>
      </c>
      <c r="L108" s="13">
        <v>169</v>
      </c>
      <c r="M108" s="13">
        <f t="shared" si="20"/>
        <v>1187</v>
      </c>
      <c r="N108" s="6">
        <v>875</v>
      </c>
      <c r="O108" s="6"/>
      <c r="P108" s="26"/>
      <c r="Q108" s="6">
        <v>312</v>
      </c>
      <c r="R108" s="6"/>
      <c r="S108" s="6"/>
      <c r="T108" s="6"/>
      <c r="U108" s="6"/>
      <c r="V108" s="6"/>
    </row>
    <row r="109" spans="1:22" ht="14.25">
      <c r="A109" s="14" t="s">
        <v>125</v>
      </c>
      <c r="B109" s="5" t="s">
        <v>111</v>
      </c>
      <c r="C109" s="12">
        <f t="shared" si="21"/>
        <v>10150</v>
      </c>
      <c r="D109" s="13">
        <f t="shared" si="23"/>
        <v>0</v>
      </c>
      <c r="E109" s="5">
        <f t="shared" si="24"/>
        <v>0</v>
      </c>
      <c r="F109" s="5"/>
      <c r="G109" s="5"/>
      <c r="H109" s="5"/>
      <c r="I109" s="5"/>
      <c r="J109" s="5"/>
      <c r="K109" s="5"/>
      <c r="L109" s="5"/>
      <c r="M109" s="12">
        <f t="shared" si="20"/>
        <v>10150</v>
      </c>
      <c r="N109" s="5">
        <v>0</v>
      </c>
      <c r="O109" s="5"/>
      <c r="P109" s="31">
        <v>10150</v>
      </c>
      <c r="Q109" s="5"/>
      <c r="R109" s="12"/>
      <c r="S109" s="12"/>
      <c r="T109" s="12"/>
      <c r="U109" s="36"/>
      <c r="V109" s="12"/>
    </row>
    <row r="110" spans="1:22" s="25" customFormat="1" ht="14.25">
      <c r="A110" s="13"/>
      <c r="B110" s="13" t="s">
        <v>142</v>
      </c>
      <c r="C110" s="13">
        <f t="shared" si="21"/>
        <v>10150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>
        <f>SUM(N110:V110)</f>
        <v>10150</v>
      </c>
      <c r="N110" s="13"/>
      <c r="O110" s="13"/>
      <c r="P110" s="32">
        <v>10150</v>
      </c>
      <c r="Q110" s="13"/>
      <c r="R110" s="13"/>
      <c r="S110" s="13"/>
      <c r="T110" s="13"/>
      <c r="U110" s="13"/>
      <c r="V110" s="13"/>
    </row>
    <row r="111" spans="1:22" ht="14.25">
      <c r="A111" s="14" t="s">
        <v>126</v>
      </c>
      <c r="B111" s="5" t="s">
        <v>112</v>
      </c>
      <c r="C111" s="12">
        <f t="shared" si="21"/>
        <v>1500</v>
      </c>
      <c r="D111" s="13">
        <f t="shared" si="23"/>
        <v>0</v>
      </c>
      <c r="E111" s="5">
        <f t="shared" si="24"/>
        <v>0</v>
      </c>
      <c r="F111" s="14"/>
      <c r="G111" s="14"/>
      <c r="H111" s="14"/>
      <c r="I111" s="14"/>
      <c r="J111" s="14"/>
      <c r="K111" s="14"/>
      <c r="L111" s="14"/>
      <c r="M111" s="12">
        <f t="shared" si="20"/>
        <v>1500</v>
      </c>
      <c r="N111" s="5">
        <v>0</v>
      </c>
      <c r="O111" s="5"/>
      <c r="P111" s="31">
        <v>1500</v>
      </c>
      <c r="Q111" s="5"/>
      <c r="R111" s="12"/>
      <c r="S111" s="12"/>
      <c r="T111" s="12"/>
      <c r="U111" s="36"/>
      <c r="V111" s="12"/>
    </row>
    <row r="112" spans="1:22" s="25" customFormat="1" ht="14.25">
      <c r="A112" s="13"/>
      <c r="B112" s="13" t="s">
        <v>142</v>
      </c>
      <c r="C112" s="13">
        <f t="shared" si="21"/>
        <v>1500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>
        <f>SUM(N112:V112)</f>
        <v>1500</v>
      </c>
      <c r="N112" s="13"/>
      <c r="O112" s="13"/>
      <c r="P112" s="32">
        <v>1500</v>
      </c>
      <c r="Q112" s="13"/>
      <c r="R112" s="13"/>
      <c r="S112" s="13"/>
      <c r="T112" s="13"/>
      <c r="U112" s="13"/>
      <c r="V112" s="13"/>
    </row>
    <row r="113" spans="1:22" ht="18.75" customHeight="1">
      <c r="A113" s="14" t="s">
        <v>127</v>
      </c>
      <c r="B113" s="14" t="s">
        <v>130</v>
      </c>
      <c r="C113" s="12">
        <f t="shared" si="21"/>
        <v>665</v>
      </c>
      <c r="D113" s="13">
        <f t="shared" si="23"/>
        <v>0</v>
      </c>
      <c r="E113" s="12">
        <f t="shared" ref="E113:Q113" si="32">SUM(E114:E115)</f>
        <v>665</v>
      </c>
      <c r="F113" s="12">
        <f t="shared" si="32"/>
        <v>0</v>
      </c>
      <c r="G113" s="12">
        <f t="shared" si="32"/>
        <v>0</v>
      </c>
      <c r="H113" s="12">
        <f t="shared" si="32"/>
        <v>0</v>
      </c>
      <c r="I113" s="12">
        <f t="shared" si="32"/>
        <v>0</v>
      </c>
      <c r="J113" s="12">
        <f t="shared" si="32"/>
        <v>665</v>
      </c>
      <c r="K113" s="12">
        <f t="shared" si="32"/>
        <v>0</v>
      </c>
      <c r="L113" s="12">
        <f t="shared" si="32"/>
        <v>0</v>
      </c>
      <c r="M113" s="12">
        <f t="shared" si="20"/>
        <v>0</v>
      </c>
      <c r="N113" s="12">
        <f t="shared" si="32"/>
        <v>0</v>
      </c>
      <c r="O113" s="12">
        <f t="shared" si="32"/>
        <v>0</v>
      </c>
      <c r="P113" s="22">
        <f t="shared" si="32"/>
        <v>0</v>
      </c>
      <c r="Q113" s="12">
        <f t="shared" si="32"/>
        <v>0</v>
      </c>
      <c r="R113" s="12"/>
      <c r="S113" s="12"/>
      <c r="T113" s="12"/>
      <c r="U113" s="36"/>
      <c r="V113" s="12"/>
    </row>
    <row r="114" spans="1:22">
      <c r="A114" s="6">
        <v>73</v>
      </c>
      <c r="B114" s="6" t="s">
        <v>128</v>
      </c>
      <c r="C114" s="13">
        <f t="shared" si="21"/>
        <v>128</v>
      </c>
      <c r="D114" s="13">
        <f t="shared" si="23"/>
        <v>0</v>
      </c>
      <c r="E114" s="13">
        <f>SUM(F114:L114)</f>
        <v>128</v>
      </c>
      <c r="F114" s="13"/>
      <c r="G114" s="13"/>
      <c r="H114" s="13"/>
      <c r="I114" s="13"/>
      <c r="J114" s="13">
        <v>128</v>
      </c>
      <c r="K114" s="13"/>
      <c r="L114" s="13"/>
      <c r="M114" s="12">
        <f t="shared" ref="M114:M115" si="33">SUM(N114:V114)</f>
        <v>0</v>
      </c>
      <c r="N114" s="6"/>
      <c r="O114" s="6"/>
      <c r="P114" s="26"/>
      <c r="Q114" s="6"/>
      <c r="R114" s="6"/>
      <c r="S114" s="6"/>
      <c r="T114" s="6"/>
      <c r="U114" s="6"/>
      <c r="V114" s="6"/>
    </row>
    <row r="115" spans="1:22">
      <c r="A115" s="6">
        <v>74</v>
      </c>
      <c r="B115" s="6" t="s">
        <v>129</v>
      </c>
      <c r="C115" s="13">
        <f t="shared" si="21"/>
        <v>537</v>
      </c>
      <c r="D115" s="13">
        <f t="shared" si="23"/>
        <v>0</v>
      </c>
      <c r="E115" s="13">
        <f>SUM(F115:L115)</f>
        <v>537</v>
      </c>
      <c r="F115" s="13"/>
      <c r="G115" s="13"/>
      <c r="H115" s="13"/>
      <c r="I115" s="13"/>
      <c r="J115" s="13">
        <v>537</v>
      </c>
      <c r="K115" s="13"/>
      <c r="L115" s="13"/>
      <c r="M115" s="12">
        <f t="shared" si="33"/>
        <v>0</v>
      </c>
      <c r="N115" s="6"/>
      <c r="O115" s="6"/>
      <c r="P115" s="26"/>
      <c r="Q115" s="6"/>
      <c r="R115" s="6"/>
      <c r="S115" s="6"/>
      <c r="T115" s="6"/>
      <c r="U115" s="6"/>
      <c r="V115" s="6"/>
    </row>
  </sheetData>
  <autoFilter ref="A1:O108"/>
  <mergeCells count="11">
    <mergeCell ref="A6:B6"/>
    <mergeCell ref="A4:A5"/>
    <mergeCell ref="B4:B5"/>
    <mergeCell ref="C4:C5"/>
    <mergeCell ref="A2:V2"/>
    <mergeCell ref="A3:V3"/>
    <mergeCell ref="F4:L4"/>
    <mergeCell ref="E4:E5"/>
    <mergeCell ref="M4:M5"/>
    <mergeCell ref="N4:V4"/>
    <mergeCell ref="D4:D5"/>
  </mergeCells>
  <phoneticPr fontId="7" type="noConversion"/>
  <pageMargins left="0.74791666666666701" right="0.74791666666666701" top="0.98402777777777795" bottom="0.98402777777777795" header="0.51180555555555596" footer="0.51180555555555596"/>
  <pageSetup paperSize="9" scale="58" fitToHeight="0" orientation="landscape" useFirstPageNumber="1" r:id="rId1"/>
  <headerFooter>
    <oddFooter>&amp;C&amp;14-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3.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分县市计划表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munina</dc:creator>
  <cp:lastModifiedBy>王雷明</cp:lastModifiedBy>
  <cp:lastPrinted>2020-05-18T11:59:30Z</cp:lastPrinted>
  <dcterms:created xsi:type="dcterms:W3CDTF">2019-11-22T10:05:00Z</dcterms:created>
  <dcterms:modified xsi:type="dcterms:W3CDTF">2020-05-21T04:09:58Z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