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05" windowHeight="7785"/>
  </bookViews>
  <sheets>
    <sheet name="分县市计划表" sheetId="2" r:id="rId1"/>
  </sheets>
  <definedNames>
    <definedName name="_xlnm._FilterDatabase" localSheetId="0" hidden="1">分县市计划表!$A$1:$U$103</definedName>
  </definedNames>
  <calcPr calcId="144525"/>
</workbook>
</file>

<file path=xl/calcChain.xml><?xml version="1.0" encoding="utf-8"?>
<calcChain xmlns="http://schemas.openxmlformats.org/spreadsheetml/2006/main">
  <c r="U102" i="2" l="1"/>
  <c r="R102" i="2"/>
  <c r="O102" i="2"/>
  <c r="J102" i="2"/>
  <c r="E102" i="2"/>
  <c r="D102" i="2"/>
  <c r="C102" i="2"/>
  <c r="U101" i="2"/>
  <c r="R101" i="2"/>
  <c r="O101" i="2"/>
  <c r="J101" i="2"/>
  <c r="F101" i="2"/>
  <c r="E101" i="2"/>
  <c r="D101" i="2"/>
  <c r="C101" i="2"/>
  <c r="U100" i="2"/>
  <c r="R100" i="2"/>
  <c r="O100" i="2"/>
  <c r="J100" i="2"/>
  <c r="F100" i="2"/>
  <c r="E100" i="2"/>
  <c r="D100" i="2"/>
  <c r="C100" i="2"/>
  <c r="U99" i="2"/>
  <c r="R99" i="2"/>
  <c r="O99" i="2"/>
  <c r="J99" i="2"/>
  <c r="F99" i="2"/>
  <c r="E99" i="2"/>
  <c r="D99" i="2"/>
  <c r="C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G98" i="2"/>
  <c r="F98" i="2"/>
  <c r="E98" i="2"/>
  <c r="D98" i="2"/>
  <c r="C98" i="2"/>
  <c r="U97" i="2"/>
  <c r="R97" i="2"/>
  <c r="O97" i="2"/>
  <c r="J97" i="2"/>
  <c r="F97" i="2"/>
  <c r="E97" i="2"/>
  <c r="D97" i="2"/>
  <c r="C97" i="2"/>
  <c r="U96" i="2"/>
  <c r="R96" i="2"/>
  <c r="O96" i="2"/>
  <c r="J96" i="2"/>
  <c r="F96" i="2"/>
  <c r="E96" i="2"/>
  <c r="D96" i="2"/>
  <c r="C96" i="2"/>
  <c r="U95" i="2"/>
  <c r="R95" i="2"/>
  <c r="O95" i="2"/>
  <c r="J95" i="2"/>
  <c r="F95" i="2"/>
  <c r="E95" i="2"/>
  <c r="D95" i="2"/>
  <c r="C95" i="2"/>
  <c r="U94" i="2"/>
  <c r="R94" i="2"/>
  <c r="O94" i="2"/>
  <c r="J94" i="2"/>
  <c r="F94" i="2"/>
  <c r="E94" i="2"/>
  <c r="D94" i="2"/>
  <c r="C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G93" i="2"/>
  <c r="F93" i="2"/>
  <c r="E93" i="2"/>
  <c r="D93" i="2"/>
  <c r="C93" i="2"/>
  <c r="U92" i="2"/>
  <c r="R92" i="2"/>
  <c r="O92" i="2"/>
  <c r="J92" i="2"/>
  <c r="F92" i="2"/>
  <c r="E92" i="2"/>
  <c r="D92" i="2"/>
  <c r="C92" i="2"/>
  <c r="U91" i="2"/>
  <c r="R91" i="2"/>
  <c r="O91" i="2"/>
  <c r="J91" i="2"/>
  <c r="F91" i="2"/>
  <c r="E91" i="2"/>
  <c r="D91" i="2"/>
  <c r="C91" i="2"/>
  <c r="U90" i="2"/>
  <c r="R90" i="2"/>
  <c r="O90" i="2"/>
  <c r="J90" i="2"/>
  <c r="F90" i="2"/>
  <c r="E90" i="2"/>
  <c r="D90" i="2"/>
  <c r="C90" i="2"/>
  <c r="U89" i="2"/>
  <c r="R89" i="2"/>
  <c r="O89" i="2"/>
  <c r="J89" i="2"/>
  <c r="F89" i="2"/>
  <c r="E89" i="2"/>
  <c r="D89" i="2"/>
  <c r="C89" i="2"/>
  <c r="U88" i="2"/>
  <c r="R88" i="2"/>
  <c r="O88" i="2"/>
  <c r="J88" i="2"/>
  <c r="F88" i="2"/>
  <c r="E88" i="2"/>
  <c r="D88" i="2"/>
  <c r="C88" i="2"/>
  <c r="U87" i="2"/>
  <c r="R87" i="2"/>
  <c r="O87" i="2"/>
  <c r="J87" i="2"/>
  <c r="F87" i="2"/>
  <c r="E87" i="2"/>
  <c r="D87" i="2"/>
  <c r="C87" i="2"/>
  <c r="U86" i="2"/>
  <c r="R86" i="2"/>
  <c r="O86" i="2"/>
  <c r="J86" i="2"/>
  <c r="F86" i="2"/>
  <c r="E86" i="2"/>
  <c r="D86" i="2"/>
  <c r="C86" i="2"/>
  <c r="U85" i="2"/>
  <c r="R85" i="2"/>
  <c r="O85" i="2"/>
  <c r="J85" i="2"/>
  <c r="F85" i="2"/>
  <c r="E85" i="2"/>
  <c r="D85" i="2"/>
  <c r="C85" i="2"/>
  <c r="U84" i="2"/>
  <c r="R84" i="2"/>
  <c r="O84" i="2"/>
  <c r="J84" i="2"/>
  <c r="F84" i="2"/>
  <c r="E84" i="2"/>
  <c r="D84" i="2"/>
  <c r="C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G83" i="2"/>
  <c r="F83" i="2"/>
  <c r="E83" i="2"/>
  <c r="D83" i="2"/>
  <c r="C83" i="2"/>
  <c r="U82" i="2"/>
  <c r="R82" i="2"/>
  <c r="O82" i="2"/>
  <c r="J82" i="2"/>
  <c r="F82" i="2"/>
  <c r="E82" i="2"/>
  <c r="D82" i="2"/>
  <c r="C82" i="2"/>
  <c r="U81" i="2"/>
  <c r="R81" i="2"/>
  <c r="O81" i="2"/>
  <c r="J81" i="2"/>
  <c r="F81" i="2"/>
  <c r="E81" i="2"/>
  <c r="D81" i="2"/>
  <c r="C81" i="2"/>
  <c r="U80" i="2"/>
  <c r="R80" i="2"/>
  <c r="O80" i="2"/>
  <c r="J80" i="2"/>
  <c r="F80" i="2"/>
  <c r="E80" i="2"/>
  <c r="D80" i="2"/>
  <c r="C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G79" i="2"/>
  <c r="F79" i="2"/>
  <c r="E79" i="2"/>
  <c r="D79" i="2"/>
  <c r="C79" i="2"/>
  <c r="U78" i="2"/>
  <c r="R78" i="2"/>
  <c r="O78" i="2"/>
  <c r="J78" i="2"/>
  <c r="F78" i="2"/>
  <c r="E78" i="2"/>
  <c r="D78" i="2"/>
  <c r="C78" i="2"/>
  <c r="U77" i="2"/>
  <c r="R77" i="2"/>
  <c r="O77" i="2"/>
  <c r="J77" i="2"/>
  <c r="F77" i="2"/>
  <c r="E77" i="2"/>
  <c r="D77" i="2"/>
  <c r="C77" i="2"/>
  <c r="U76" i="2"/>
  <c r="R76" i="2"/>
  <c r="O76" i="2"/>
  <c r="J76" i="2"/>
  <c r="F76" i="2"/>
  <c r="E76" i="2"/>
  <c r="D76" i="2"/>
  <c r="C76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G75" i="2"/>
  <c r="F75" i="2"/>
  <c r="E75" i="2"/>
  <c r="D75" i="2"/>
  <c r="C75" i="2"/>
  <c r="U74" i="2"/>
  <c r="R74" i="2"/>
  <c r="O74" i="2"/>
  <c r="J74" i="2"/>
  <c r="F74" i="2"/>
  <c r="E74" i="2"/>
  <c r="D74" i="2"/>
  <c r="C74" i="2"/>
  <c r="U73" i="2"/>
  <c r="R73" i="2"/>
  <c r="O73" i="2"/>
  <c r="J73" i="2"/>
  <c r="F73" i="2"/>
  <c r="E73" i="2"/>
  <c r="D73" i="2"/>
  <c r="C73" i="2"/>
  <c r="U72" i="2"/>
  <c r="R72" i="2"/>
  <c r="O72" i="2"/>
  <c r="J72" i="2"/>
  <c r="F72" i="2"/>
  <c r="E72" i="2"/>
  <c r="D72" i="2"/>
  <c r="C72" i="2"/>
  <c r="U71" i="2"/>
  <c r="R71" i="2"/>
  <c r="O71" i="2"/>
  <c r="J71" i="2"/>
  <c r="F71" i="2"/>
  <c r="E71" i="2"/>
  <c r="D71" i="2"/>
  <c r="C71" i="2"/>
  <c r="U70" i="2"/>
  <c r="R70" i="2"/>
  <c r="O70" i="2"/>
  <c r="J70" i="2"/>
  <c r="F70" i="2"/>
  <c r="E70" i="2"/>
  <c r="D70" i="2"/>
  <c r="C70" i="2"/>
  <c r="U69" i="2"/>
  <c r="R69" i="2"/>
  <c r="O69" i="2"/>
  <c r="J69" i="2"/>
  <c r="F69" i="2"/>
  <c r="E69" i="2"/>
  <c r="D69" i="2"/>
  <c r="C69" i="2"/>
  <c r="W68" i="2"/>
  <c r="V68" i="2"/>
  <c r="U68" i="2"/>
  <c r="T68" i="2"/>
  <c r="R68" i="2" s="1"/>
  <c r="R7" i="2" s="1"/>
  <c r="S68" i="2"/>
  <c r="Q68" i="2"/>
  <c r="P68" i="2"/>
  <c r="O68" i="2"/>
  <c r="N68" i="2"/>
  <c r="M68" i="2"/>
  <c r="L68" i="2"/>
  <c r="K68" i="2"/>
  <c r="J68" i="2"/>
  <c r="I68" i="2"/>
  <c r="G68" i="2"/>
  <c r="F68" i="2"/>
  <c r="D68" i="2"/>
  <c r="U67" i="2"/>
  <c r="R67" i="2"/>
  <c r="O67" i="2"/>
  <c r="J67" i="2"/>
  <c r="F67" i="2"/>
  <c r="E67" i="2"/>
  <c r="D67" i="2"/>
  <c r="C67" i="2"/>
  <c r="U66" i="2"/>
  <c r="R66" i="2"/>
  <c r="O66" i="2"/>
  <c r="J66" i="2"/>
  <c r="F66" i="2"/>
  <c r="E66" i="2"/>
  <c r="D66" i="2"/>
  <c r="C66" i="2"/>
  <c r="U65" i="2"/>
  <c r="R65" i="2"/>
  <c r="O65" i="2"/>
  <c r="J65" i="2"/>
  <c r="F65" i="2"/>
  <c r="E65" i="2"/>
  <c r="D65" i="2"/>
  <c r="C65" i="2"/>
  <c r="U64" i="2"/>
  <c r="R64" i="2"/>
  <c r="O64" i="2"/>
  <c r="J64" i="2"/>
  <c r="F64" i="2"/>
  <c r="E64" i="2"/>
  <c r="D64" i="2"/>
  <c r="C64" i="2"/>
  <c r="U63" i="2"/>
  <c r="R63" i="2"/>
  <c r="O63" i="2"/>
  <c r="J63" i="2"/>
  <c r="F63" i="2"/>
  <c r="E63" i="2"/>
  <c r="D63" i="2"/>
  <c r="C63" i="2"/>
  <c r="U62" i="2"/>
  <c r="R62" i="2"/>
  <c r="O62" i="2"/>
  <c r="J62" i="2"/>
  <c r="F62" i="2"/>
  <c r="E62" i="2"/>
  <c r="D62" i="2"/>
  <c r="C62" i="2"/>
  <c r="U61" i="2"/>
  <c r="R61" i="2"/>
  <c r="O61" i="2"/>
  <c r="J61" i="2"/>
  <c r="F61" i="2"/>
  <c r="E61" i="2"/>
  <c r="D61" i="2"/>
  <c r="C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G60" i="2"/>
  <c r="F60" i="2"/>
  <c r="E60" i="2"/>
  <c r="D60" i="2"/>
  <c r="C60" i="2"/>
  <c r="U59" i="2"/>
  <c r="R59" i="2"/>
  <c r="O59" i="2"/>
  <c r="J59" i="2"/>
  <c r="F59" i="2"/>
  <c r="E59" i="2"/>
  <c r="D59" i="2"/>
  <c r="C59" i="2"/>
  <c r="U58" i="2"/>
  <c r="R58" i="2"/>
  <c r="O58" i="2"/>
  <c r="J58" i="2"/>
  <c r="F58" i="2"/>
  <c r="E58" i="2"/>
  <c r="D58" i="2"/>
  <c r="C58" i="2"/>
  <c r="U57" i="2"/>
  <c r="R57" i="2"/>
  <c r="O57" i="2"/>
  <c r="J57" i="2"/>
  <c r="F57" i="2"/>
  <c r="E57" i="2"/>
  <c r="D57" i="2"/>
  <c r="C57" i="2"/>
  <c r="U56" i="2"/>
  <c r="R56" i="2"/>
  <c r="O56" i="2"/>
  <c r="J56" i="2"/>
  <c r="F56" i="2"/>
  <c r="E56" i="2"/>
  <c r="D56" i="2"/>
  <c r="C56" i="2"/>
  <c r="U55" i="2"/>
  <c r="R55" i="2"/>
  <c r="O55" i="2"/>
  <c r="J55" i="2"/>
  <c r="F55" i="2"/>
  <c r="E55" i="2"/>
  <c r="D55" i="2"/>
  <c r="C55" i="2"/>
  <c r="U54" i="2"/>
  <c r="R54" i="2"/>
  <c r="O54" i="2"/>
  <c r="J54" i="2"/>
  <c r="F54" i="2"/>
  <c r="E54" i="2"/>
  <c r="D54" i="2"/>
  <c r="C54" i="2"/>
  <c r="U53" i="2"/>
  <c r="R53" i="2"/>
  <c r="O53" i="2"/>
  <c r="J53" i="2"/>
  <c r="F53" i="2"/>
  <c r="E53" i="2"/>
  <c r="D53" i="2"/>
  <c r="C53" i="2"/>
  <c r="U52" i="2"/>
  <c r="R52" i="2"/>
  <c r="O52" i="2"/>
  <c r="J52" i="2"/>
  <c r="F52" i="2"/>
  <c r="E52" i="2"/>
  <c r="D52" i="2"/>
  <c r="C52" i="2"/>
  <c r="U51" i="2"/>
  <c r="R51" i="2"/>
  <c r="O51" i="2"/>
  <c r="J51" i="2"/>
  <c r="F51" i="2"/>
  <c r="E51" i="2"/>
  <c r="D51" i="2"/>
  <c r="C51" i="2"/>
  <c r="U50" i="2"/>
  <c r="R50" i="2"/>
  <c r="O50" i="2"/>
  <c r="J50" i="2"/>
  <c r="F50" i="2"/>
  <c r="E50" i="2"/>
  <c r="D50" i="2"/>
  <c r="C50" i="2"/>
  <c r="U49" i="2"/>
  <c r="R49" i="2"/>
  <c r="O49" i="2"/>
  <c r="J49" i="2"/>
  <c r="F49" i="2"/>
  <c r="E49" i="2"/>
  <c r="E48" i="2" s="1"/>
  <c r="D49" i="2"/>
  <c r="C49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G48" i="2"/>
  <c r="F48" i="2"/>
  <c r="D48" i="2"/>
  <c r="U47" i="2"/>
  <c r="R47" i="2"/>
  <c r="O47" i="2"/>
  <c r="J47" i="2"/>
  <c r="F47" i="2"/>
  <c r="E47" i="2"/>
  <c r="D47" i="2"/>
  <c r="C47" i="2"/>
  <c r="U46" i="2"/>
  <c r="R46" i="2"/>
  <c r="O46" i="2"/>
  <c r="J46" i="2"/>
  <c r="F46" i="2"/>
  <c r="E46" i="2"/>
  <c r="D46" i="2"/>
  <c r="C46" i="2"/>
  <c r="U45" i="2"/>
  <c r="R45" i="2"/>
  <c r="O45" i="2"/>
  <c r="J45" i="2"/>
  <c r="F45" i="2"/>
  <c r="E45" i="2"/>
  <c r="D45" i="2"/>
  <c r="C45" i="2"/>
  <c r="U44" i="2"/>
  <c r="R44" i="2"/>
  <c r="O44" i="2"/>
  <c r="J44" i="2"/>
  <c r="F44" i="2"/>
  <c r="E44" i="2"/>
  <c r="D44" i="2"/>
  <c r="C44" i="2"/>
  <c r="U43" i="2"/>
  <c r="R43" i="2"/>
  <c r="O43" i="2"/>
  <c r="J43" i="2"/>
  <c r="F43" i="2"/>
  <c r="E43" i="2"/>
  <c r="D43" i="2"/>
  <c r="C43" i="2"/>
  <c r="U42" i="2"/>
  <c r="R42" i="2"/>
  <c r="O42" i="2"/>
  <c r="J42" i="2"/>
  <c r="F42" i="2"/>
  <c r="E42" i="2"/>
  <c r="D42" i="2"/>
  <c r="C42" i="2"/>
  <c r="U41" i="2"/>
  <c r="R41" i="2"/>
  <c r="O41" i="2"/>
  <c r="J41" i="2"/>
  <c r="F41" i="2"/>
  <c r="E41" i="2"/>
  <c r="D41" i="2"/>
  <c r="C41" i="2"/>
  <c r="U40" i="2"/>
  <c r="R40" i="2"/>
  <c r="O40" i="2"/>
  <c r="J40" i="2"/>
  <c r="F40" i="2"/>
  <c r="E40" i="2"/>
  <c r="D40" i="2"/>
  <c r="C40" i="2"/>
  <c r="U39" i="2"/>
  <c r="R39" i="2"/>
  <c r="O39" i="2"/>
  <c r="J39" i="2"/>
  <c r="F39" i="2"/>
  <c r="E39" i="2"/>
  <c r="D39" i="2"/>
  <c r="C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G38" i="2"/>
  <c r="F38" i="2"/>
  <c r="E38" i="2"/>
  <c r="D38" i="2"/>
  <c r="C38" i="2"/>
  <c r="U37" i="2"/>
  <c r="R37" i="2"/>
  <c r="O37" i="2"/>
  <c r="J37" i="2"/>
  <c r="F37" i="2"/>
  <c r="E37" i="2"/>
  <c r="D37" i="2"/>
  <c r="C37" i="2"/>
  <c r="U36" i="2"/>
  <c r="R36" i="2"/>
  <c r="O36" i="2"/>
  <c r="J36" i="2"/>
  <c r="F36" i="2"/>
  <c r="E36" i="2"/>
  <c r="D36" i="2"/>
  <c r="C36" i="2"/>
  <c r="U35" i="2"/>
  <c r="R35" i="2"/>
  <c r="O35" i="2"/>
  <c r="J35" i="2"/>
  <c r="F35" i="2"/>
  <c r="E35" i="2"/>
  <c r="D35" i="2"/>
  <c r="C35" i="2"/>
  <c r="U34" i="2"/>
  <c r="R34" i="2"/>
  <c r="O34" i="2"/>
  <c r="J34" i="2"/>
  <c r="F34" i="2"/>
  <c r="E34" i="2"/>
  <c r="D34" i="2"/>
  <c r="C34" i="2"/>
  <c r="U33" i="2"/>
  <c r="R33" i="2"/>
  <c r="O33" i="2"/>
  <c r="J33" i="2"/>
  <c r="F33" i="2"/>
  <c r="E33" i="2"/>
  <c r="D33" i="2"/>
  <c r="C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G32" i="2"/>
  <c r="F32" i="2"/>
  <c r="E32" i="2"/>
  <c r="D32" i="2"/>
  <c r="C32" i="2"/>
  <c r="U31" i="2"/>
  <c r="R31" i="2"/>
  <c r="O31" i="2"/>
  <c r="J31" i="2"/>
  <c r="F31" i="2"/>
  <c r="E31" i="2"/>
  <c r="D31" i="2"/>
  <c r="C31" i="2"/>
  <c r="U30" i="2"/>
  <c r="R30" i="2"/>
  <c r="O30" i="2"/>
  <c r="J30" i="2"/>
  <c r="F30" i="2"/>
  <c r="E30" i="2"/>
  <c r="D30" i="2"/>
  <c r="C30" i="2"/>
  <c r="U29" i="2"/>
  <c r="R29" i="2"/>
  <c r="O29" i="2"/>
  <c r="J29" i="2"/>
  <c r="F29" i="2"/>
  <c r="E29" i="2"/>
  <c r="D29" i="2"/>
  <c r="C29" i="2"/>
  <c r="U28" i="2"/>
  <c r="R28" i="2"/>
  <c r="O28" i="2"/>
  <c r="J28" i="2"/>
  <c r="F28" i="2"/>
  <c r="E28" i="2"/>
  <c r="D28" i="2"/>
  <c r="C28" i="2"/>
  <c r="U27" i="2"/>
  <c r="R27" i="2"/>
  <c r="O27" i="2"/>
  <c r="J27" i="2"/>
  <c r="F27" i="2"/>
  <c r="E27" i="2"/>
  <c r="D27" i="2"/>
  <c r="C27" i="2"/>
  <c r="U26" i="2"/>
  <c r="R26" i="2"/>
  <c r="O26" i="2"/>
  <c r="J26" i="2"/>
  <c r="F26" i="2"/>
  <c r="E26" i="2"/>
  <c r="D26" i="2"/>
  <c r="C26" i="2"/>
  <c r="U25" i="2"/>
  <c r="R25" i="2"/>
  <c r="O25" i="2"/>
  <c r="J25" i="2"/>
  <c r="F25" i="2"/>
  <c r="E25" i="2"/>
  <c r="D25" i="2"/>
  <c r="C25" i="2"/>
  <c r="U24" i="2"/>
  <c r="R24" i="2"/>
  <c r="O24" i="2"/>
  <c r="J24" i="2"/>
  <c r="F24" i="2"/>
  <c r="E24" i="2"/>
  <c r="D24" i="2"/>
  <c r="C24" i="2"/>
  <c r="U23" i="2"/>
  <c r="R23" i="2"/>
  <c r="O23" i="2"/>
  <c r="J23" i="2"/>
  <c r="F23" i="2"/>
  <c r="E23" i="2"/>
  <c r="D23" i="2"/>
  <c r="C23" i="2"/>
  <c r="U22" i="2"/>
  <c r="R22" i="2"/>
  <c r="O22" i="2"/>
  <c r="J22" i="2"/>
  <c r="F22" i="2"/>
  <c r="E22" i="2"/>
  <c r="D22" i="2"/>
  <c r="C22" i="2"/>
  <c r="U21" i="2"/>
  <c r="R21" i="2"/>
  <c r="O21" i="2"/>
  <c r="J21" i="2"/>
  <c r="F21" i="2"/>
  <c r="E21" i="2"/>
  <c r="D21" i="2"/>
  <c r="C21" i="2"/>
  <c r="U20" i="2"/>
  <c r="R20" i="2"/>
  <c r="O20" i="2"/>
  <c r="J20" i="2"/>
  <c r="F20" i="2"/>
  <c r="E20" i="2"/>
  <c r="D20" i="2"/>
  <c r="C20" i="2"/>
  <c r="U19" i="2"/>
  <c r="R19" i="2"/>
  <c r="O19" i="2"/>
  <c r="J19" i="2"/>
  <c r="F19" i="2"/>
  <c r="E19" i="2"/>
  <c r="D19" i="2"/>
  <c r="C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G18" i="2"/>
  <c r="F18" i="2"/>
  <c r="E18" i="2"/>
  <c r="D18" i="2"/>
  <c r="C18" i="2"/>
  <c r="U17" i="2"/>
  <c r="R17" i="2"/>
  <c r="O17" i="2"/>
  <c r="J17" i="2"/>
  <c r="F17" i="2"/>
  <c r="E17" i="2"/>
  <c r="D17" i="2"/>
  <c r="C17" i="2"/>
  <c r="U16" i="2"/>
  <c r="R16" i="2"/>
  <c r="O16" i="2"/>
  <c r="J16" i="2"/>
  <c r="F16" i="2"/>
  <c r="E16" i="2"/>
  <c r="D16" i="2"/>
  <c r="C16" i="2"/>
  <c r="U15" i="2"/>
  <c r="R15" i="2"/>
  <c r="O15" i="2"/>
  <c r="J15" i="2"/>
  <c r="F15" i="2"/>
  <c r="E15" i="2"/>
  <c r="D15" i="2"/>
  <c r="C15" i="2"/>
  <c r="U14" i="2"/>
  <c r="R14" i="2"/>
  <c r="O14" i="2"/>
  <c r="J14" i="2"/>
  <c r="F14" i="2"/>
  <c r="E14" i="2"/>
  <c r="D14" i="2"/>
  <c r="C14" i="2"/>
  <c r="U13" i="2"/>
  <c r="R13" i="2"/>
  <c r="O13" i="2"/>
  <c r="J13" i="2"/>
  <c r="F13" i="2"/>
  <c r="E13" i="2"/>
  <c r="D13" i="2"/>
  <c r="C13" i="2"/>
  <c r="U12" i="2"/>
  <c r="R12" i="2"/>
  <c r="O12" i="2"/>
  <c r="J12" i="2"/>
  <c r="F12" i="2"/>
  <c r="E12" i="2"/>
  <c r="D12" i="2"/>
  <c r="C12" i="2"/>
  <c r="U11" i="2"/>
  <c r="R11" i="2"/>
  <c r="O11" i="2"/>
  <c r="J11" i="2"/>
  <c r="F11" i="2"/>
  <c r="E11" i="2"/>
  <c r="D11" i="2"/>
  <c r="C11" i="2"/>
  <c r="U10" i="2"/>
  <c r="R10" i="2"/>
  <c r="O10" i="2"/>
  <c r="J10" i="2"/>
  <c r="F10" i="2"/>
  <c r="E10" i="2"/>
  <c r="D10" i="2"/>
  <c r="C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G9" i="2"/>
  <c r="F9" i="2"/>
  <c r="E9" i="2"/>
  <c r="D9" i="2"/>
  <c r="C9" i="2"/>
  <c r="U8" i="2"/>
  <c r="R8" i="2"/>
  <c r="O8" i="2"/>
  <c r="J8" i="2"/>
  <c r="W7" i="2"/>
  <c r="V7" i="2"/>
  <c r="U7" i="2"/>
  <c r="S7" i="2"/>
  <c r="Q7" i="2"/>
  <c r="P7" i="2"/>
  <c r="O7" i="2"/>
  <c r="N7" i="2"/>
  <c r="M7" i="2"/>
  <c r="L7" i="2"/>
  <c r="K7" i="2"/>
  <c r="J7" i="2"/>
  <c r="I7" i="2"/>
  <c r="H7" i="2"/>
  <c r="G7" i="2"/>
  <c r="F7" i="2"/>
  <c r="D7" i="2"/>
  <c r="C48" i="2" l="1"/>
  <c r="T7" i="2"/>
  <c r="C68" i="2"/>
  <c r="C7" i="2" s="1"/>
  <c r="E68" i="2"/>
  <c r="E7" i="2" s="1"/>
</calcChain>
</file>

<file path=xl/sharedStrings.xml><?xml version="1.0" encoding="utf-8"?>
<sst xmlns="http://schemas.openxmlformats.org/spreadsheetml/2006/main" count="137" uniqueCount="125">
  <si>
    <t>资金单位：万元</t>
  </si>
  <si>
    <t>序号</t>
  </si>
  <si>
    <t>地州、县市</t>
  </si>
  <si>
    <t>全年总资金规模</t>
  </si>
  <si>
    <t>扶贫发展支出方向</t>
  </si>
  <si>
    <t>少数民族发展支出方向</t>
  </si>
  <si>
    <t>以工代赈支出方向</t>
  </si>
  <si>
    <t>国有贫困农场支出方向</t>
  </si>
  <si>
    <t>国有贫困牧场支出方向</t>
  </si>
  <si>
    <t>国有贫困林场支出方向</t>
  </si>
  <si>
    <t>本次下达</t>
  </si>
  <si>
    <t>提前下达</t>
  </si>
  <si>
    <t>劳务报酬不低于</t>
  </si>
  <si>
    <t>人口较多的易地扶贫搬迁集中安置区后续产业扶持专项资金</t>
  </si>
  <si>
    <t>一</t>
  </si>
  <si>
    <t>自治区本级</t>
  </si>
  <si>
    <t>二</t>
  </si>
  <si>
    <t>和田地区</t>
  </si>
  <si>
    <t>和田县*</t>
  </si>
  <si>
    <t>墨玉县*（拟摘帽县）</t>
  </si>
  <si>
    <t>皮山县*（拟摘帽县）</t>
  </si>
  <si>
    <t>洛浦县*（拟摘帽县）</t>
  </si>
  <si>
    <t>策勒县*（拟摘帽县）</t>
  </si>
  <si>
    <t>于田县*（拟摘帽县）</t>
  </si>
  <si>
    <t>民丰县</t>
  </si>
  <si>
    <t>和田市*</t>
  </si>
  <si>
    <t>三</t>
  </si>
  <si>
    <t>喀什地区</t>
  </si>
  <si>
    <t>地区本级</t>
  </si>
  <si>
    <t>疏附县*</t>
  </si>
  <si>
    <t>疏勒县*</t>
  </si>
  <si>
    <t>英吉沙县*（拟摘帽县）</t>
  </si>
  <si>
    <t>莎车县*（拟摘帽县）</t>
  </si>
  <si>
    <t>叶城县*（拟摘帽县）</t>
  </si>
  <si>
    <t>岳普湖县*</t>
  </si>
  <si>
    <t>伽师县*（拟摘帽县）</t>
  </si>
  <si>
    <t>塔什库尔干县*</t>
  </si>
  <si>
    <t>泽普县</t>
  </si>
  <si>
    <t>麦盖提县*</t>
  </si>
  <si>
    <t>巴楚县*</t>
  </si>
  <si>
    <t>喀什市*</t>
  </si>
  <si>
    <t>四</t>
  </si>
  <si>
    <t>克州</t>
  </si>
  <si>
    <t>州本级</t>
  </si>
  <si>
    <t>阿图什市*</t>
  </si>
  <si>
    <t>阿克陶县*（拟摘帽县）</t>
  </si>
  <si>
    <t>阿合奇县</t>
  </si>
  <si>
    <t>乌恰县</t>
  </si>
  <si>
    <t>五</t>
  </si>
  <si>
    <t>阿克苏地区</t>
  </si>
  <si>
    <t>乌什县*</t>
  </si>
  <si>
    <t>柯坪县*</t>
  </si>
  <si>
    <t>阿克苏市</t>
  </si>
  <si>
    <t>温宿县</t>
  </si>
  <si>
    <t>库车县</t>
  </si>
  <si>
    <t>沙雅县</t>
  </si>
  <si>
    <t>新和县</t>
  </si>
  <si>
    <t>拜城县</t>
  </si>
  <si>
    <t>阿瓦提县</t>
  </si>
  <si>
    <t>六</t>
  </si>
  <si>
    <t>伊犁州</t>
  </si>
  <si>
    <t>察布查尔县</t>
  </si>
  <si>
    <t>尼勒克县</t>
  </si>
  <si>
    <t>伊宁市</t>
  </si>
  <si>
    <t>伊宁县</t>
  </si>
  <si>
    <t>霍城县</t>
  </si>
  <si>
    <t>巩留县</t>
  </si>
  <si>
    <t>新源县</t>
  </si>
  <si>
    <t>昭苏县</t>
  </si>
  <si>
    <t>特克斯县</t>
  </si>
  <si>
    <t>霍尔果斯市</t>
  </si>
  <si>
    <t>七</t>
  </si>
  <si>
    <t>阿勒泰地区</t>
  </si>
  <si>
    <t>青河县</t>
  </si>
  <si>
    <t>吉木乃县</t>
  </si>
  <si>
    <t>阿勒泰市</t>
  </si>
  <si>
    <t>布尔津县</t>
  </si>
  <si>
    <t>富蕴县</t>
  </si>
  <si>
    <t>福海县</t>
  </si>
  <si>
    <t>哈巴河县</t>
  </si>
  <si>
    <t>八</t>
  </si>
  <si>
    <t>塔城地区</t>
  </si>
  <si>
    <t>托里县</t>
  </si>
  <si>
    <t>裕民县</t>
  </si>
  <si>
    <t>和布克赛尔县</t>
  </si>
  <si>
    <t>塔城市</t>
  </si>
  <si>
    <t>额敏县</t>
  </si>
  <si>
    <t>九</t>
  </si>
  <si>
    <t>哈密市</t>
  </si>
  <si>
    <t>巴里坤县</t>
  </si>
  <si>
    <t>伊吾县</t>
  </si>
  <si>
    <t>伊州区</t>
  </si>
  <si>
    <t>十</t>
  </si>
  <si>
    <t>博州</t>
  </si>
  <si>
    <t>温泉县</t>
  </si>
  <si>
    <t>精河县</t>
  </si>
  <si>
    <t>博乐市</t>
  </si>
  <si>
    <t>十一</t>
  </si>
  <si>
    <t>巴州</t>
  </si>
  <si>
    <t>轮台县</t>
  </si>
  <si>
    <t>尉犁县</t>
  </si>
  <si>
    <t>若羌县</t>
  </si>
  <si>
    <t>且末县</t>
  </si>
  <si>
    <t>和静县</t>
  </si>
  <si>
    <t>焉耆县</t>
  </si>
  <si>
    <t>博湖县</t>
  </si>
  <si>
    <t>和硕县</t>
  </si>
  <si>
    <t>库尔勒市</t>
  </si>
  <si>
    <t>十二</t>
  </si>
  <si>
    <t>昌吉州</t>
  </si>
  <si>
    <t>奇台县</t>
  </si>
  <si>
    <t>阜康市</t>
  </si>
  <si>
    <t>吉木萨尔县</t>
  </si>
  <si>
    <t>木垒县</t>
  </si>
  <si>
    <t>十三</t>
  </si>
  <si>
    <t>吐鲁番市</t>
  </si>
  <si>
    <t>高昌区</t>
  </si>
  <si>
    <t>鄯善县</t>
  </si>
  <si>
    <t>托克逊县</t>
  </si>
  <si>
    <t>十四</t>
  </si>
  <si>
    <t>农业农村厅直属</t>
  </si>
  <si>
    <t>附件2</t>
  </si>
  <si>
    <t>资金总额</t>
  </si>
  <si>
    <t>2020年中央财政专项扶贫资金分配表</t>
    <phoneticPr fontId="10" type="noConversion"/>
  </si>
  <si>
    <t>备注：“*”为深度贫困县。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</si>
</sst>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b/>
      <sz val="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Times New Roman"/>
      <family val="1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/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tabSelected="1" topLeftCell="A88" zoomScale="85" zoomScaleNormal="85" workbookViewId="0">
      <selection activeCell="D107" sqref="D107"/>
    </sheetView>
  </sheetViews>
  <sheetFormatPr defaultColWidth="9" defaultRowHeight="13.5" x14ac:dyDescent="0.15"/>
  <cols>
    <col min="1" max="1" width="5.625" style="4" customWidth="1"/>
    <col min="2" max="2" width="22.25" style="5" customWidth="1"/>
    <col min="3" max="5" width="10.625" style="4" customWidth="1"/>
    <col min="6" max="6" width="11.875" style="11" customWidth="1"/>
    <col min="7" max="7" width="11.125" style="11" customWidth="1"/>
    <col min="8" max="8" width="11.625" style="12" customWidth="1"/>
    <col min="9" max="9" width="11.25" style="11" customWidth="1"/>
    <col min="10" max="12" width="10" style="11" customWidth="1"/>
    <col min="13" max="13" width="11" style="11" customWidth="1"/>
    <col min="14" max="14" width="10.25" style="11" customWidth="1"/>
    <col min="15" max="17" width="10.5" style="11" customWidth="1"/>
    <col min="18" max="23" width="9" style="11" customWidth="1"/>
    <col min="24" max="24" width="14.125" hidden="1" customWidth="1"/>
  </cols>
  <sheetData>
    <row r="1" spans="1:23" ht="15" customHeight="1" x14ac:dyDescent="0.15">
      <c r="A1" s="6" t="s">
        <v>121</v>
      </c>
    </row>
    <row r="2" spans="1:23" ht="24" x14ac:dyDescent="0.15">
      <c r="A2" s="27" t="s">
        <v>123</v>
      </c>
      <c r="B2" s="27"/>
      <c r="C2" s="27"/>
      <c r="D2" s="27"/>
      <c r="E2" s="27"/>
      <c r="F2" s="27"/>
      <c r="G2" s="27"/>
      <c r="H2" s="2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4.1" customHeight="1" x14ac:dyDescent="0.15">
      <c r="A3" s="29" t="s">
        <v>0</v>
      </c>
      <c r="B3" s="29"/>
      <c r="C3" s="30"/>
      <c r="D3" s="30"/>
      <c r="E3" s="30"/>
      <c r="F3" s="30"/>
      <c r="G3" s="30"/>
      <c r="H3" s="31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1" customFormat="1" ht="47.1" customHeight="1" x14ac:dyDescent="0.15">
      <c r="A4" s="42" t="s">
        <v>1</v>
      </c>
      <c r="B4" s="33" t="s">
        <v>2</v>
      </c>
      <c r="C4" s="32" t="s">
        <v>3</v>
      </c>
      <c r="D4" s="33"/>
      <c r="E4" s="33"/>
      <c r="F4" s="34" t="s">
        <v>4</v>
      </c>
      <c r="G4" s="34"/>
      <c r="H4" s="35"/>
      <c r="I4" s="36"/>
      <c r="J4" s="37" t="s">
        <v>5</v>
      </c>
      <c r="K4" s="36"/>
      <c r="L4" s="36"/>
      <c r="M4" s="38" t="s">
        <v>6</v>
      </c>
      <c r="N4" s="39"/>
      <c r="O4" s="40" t="s">
        <v>7</v>
      </c>
      <c r="P4" s="38"/>
      <c r="Q4" s="38"/>
      <c r="R4" s="40" t="s">
        <v>8</v>
      </c>
      <c r="S4" s="38"/>
      <c r="T4" s="37"/>
      <c r="U4" s="37" t="s">
        <v>9</v>
      </c>
      <c r="V4" s="36"/>
      <c r="W4" s="36"/>
    </row>
    <row r="5" spans="1:23" s="1" customFormat="1" ht="27.95" customHeight="1" x14ac:dyDescent="0.15">
      <c r="A5" s="43"/>
      <c r="B5" s="42"/>
      <c r="C5" s="44"/>
      <c r="D5" s="42" t="s">
        <v>10</v>
      </c>
      <c r="E5" s="33" t="s">
        <v>11</v>
      </c>
      <c r="F5" s="45"/>
      <c r="G5" s="38" t="s">
        <v>10</v>
      </c>
      <c r="H5" s="48"/>
      <c r="I5" s="36" t="s">
        <v>11</v>
      </c>
      <c r="J5" s="46"/>
      <c r="K5" s="36" t="s">
        <v>10</v>
      </c>
      <c r="L5" s="34" t="s">
        <v>11</v>
      </c>
      <c r="M5" s="13"/>
      <c r="N5" s="34" t="s">
        <v>12</v>
      </c>
      <c r="O5" s="14"/>
      <c r="P5" s="36" t="s">
        <v>10</v>
      </c>
      <c r="Q5" s="36" t="s">
        <v>11</v>
      </c>
      <c r="R5" s="13"/>
      <c r="S5" s="40" t="s">
        <v>10</v>
      </c>
      <c r="T5" s="36" t="s">
        <v>11</v>
      </c>
      <c r="U5" s="13"/>
      <c r="V5" s="34" t="s">
        <v>10</v>
      </c>
      <c r="W5" s="34" t="s">
        <v>11</v>
      </c>
    </row>
    <row r="6" spans="1:23" s="1" customFormat="1" ht="48" customHeight="1" x14ac:dyDescent="0.15">
      <c r="A6" s="43"/>
      <c r="B6" s="42"/>
      <c r="C6" s="44"/>
      <c r="D6" s="43"/>
      <c r="E6" s="42"/>
      <c r="F6" s="45"/>
      <c r="G6" s="15"/>
      <c r="H6" s="16" t="s">
        <v>13</v>
      </c>
      <c r="I6" s="34"/>
      <c r="J6" s="46"/>
      <c r="K6" s="34"/>
      <c r="L6" s="47"/>
      <c r="M6" s="13"/>
      <c r="N6" s="47"/>
      <c r="O6" s="14"/>
      <c r="P6" s="34"/>
      <c r="Q6" s="34"/>
      <c r="R6" s="13"/>
      <c r="S6" s="46"/>
      <c r="T6" s="34"/>
      <c r="U6" s="13"/>
      <c r="V6" s="47"/>
      <c r="W6" s="47"/>
    </row>
    <row r="7" spans="1:23" s="1" customFormat="1" ht="23.1" customHeight="1" x14ac:dyDescent="0.15">
      <c r="A7" s="49" t="s">
        <v>122</v>
      </c>
      <c r="B7" s="50"/>
      <c r="C7" s="7">
        <f>C8+C9+C18+C32+C38+C48+C60+C68+C75+C79+C83+C93+C98+C102</f>
        <v>1327629</v>
      </c>
      <c r="D7" s="7">
        <f t="shared" ref="D7:W7" si="0">D8+D9+D18+D32+D38+D48+D60+D68+D75+D79+D83+D93+D98+D102</f>
        <v>279524</v>
      </c>
      <c r="E7" s="7">
        <f t="shared" si="0"/>
        <v>1048105</v>
      </c>
      <c r="F7" s="17">
        <f t="shared" si="0"/>
        <v>1087654</v>
      </c>
      <c r="G7" s="17">
        <f t="shared" si="0"/>
        <v>263696</v>
      </c>
      <c r="H7" s="17">
        <f t="shared" si="0"/>
        <v>9700</v>
      </c>
      <c r="I7" s="17">
        <f t="shared" si="0"/>
        <v>823958</v>
      </c>
      <c r="J7" s="17">
        <f t="shared" si="0"/>
        <v>111111</v>
      </c>
      <c r="K7" s="17">
        <f t="shared" si="0"/>
        <v>14232</v>
      </c>
      <c r="L7" s="17">
        <f t="shared" si="0"/>
        <v>96879</v>
      </c>
      <c r="M7" s="17">
        <f t="shared" si="0"/>
        <v>120250</v>
      </c>
      <c r="N7" s="17">
        <f t="shared" si="0"/>
        <v>18053</v>
      </c>
      <c r="O7" s="17">
        <f t="shared" si="0"/>
        <v>1803</v>
      </c>
      <c r="P7" s="17">
        <f t="shared" si="0"/>
        <v>188</v>
      </c>
      <c r="Q7" s="17">
        <f t="shared" si="0"/>
        <v>1615</v>
      </c>
      <c r="R7" s="17">
        <f t="shared" si="0"/>
        <v>1811</v>
      </c>
      <c r="S7" s="17">
        <f t="shared" si="0"/>
        <v>180</v>
      </c>
      <c r="T7" s="17">
        <f t="shared" si="0"/>
        <v>1631</v>
      </c>
      <c r="U7" s="17">
        <f t="shared" si="0"/>
        <v>5000</v>
      </c>
      <c r="V7" s="17">
        <f t="shared" si="0"/>
        <v>1228</v>
      </c>
      <c r="W7" s="17">
        <f t="shared" si="0"/>
        <v>3772</v>
      </c>
    </row>
    <row r="8" spans="1:23" s="2" customFormat="1" ht="17.100000000000001" customHeight="1" x14ac:dyDescent="0.15">
      <c r="A8" s="7" t="s">
        <v>14</v>
      </c>
      <c r="B8" s="8" t="s">
        <v>15</v>
      </c>
      <c r="C8" s="7">
        <v>4019</v>
      </c>
      <c r="D8" s="7">
        <v>1987</v>
      </c>
      <c r="E8" s="7">
        <v>2032</v>
      </c>
      <c r="F8" s="17">
        <v>4019</v>
      </c>
      <c r="G8" s="17">
        <v>1987</v>
      </c>
      <c r="H8" s="18"/>
      <c r="I8" s="17">
        <v>2032</v>
      </c>
      <c r="J8" s="19">
        <f t="shared" ref="J8:J34" si="1">K8+L8</f>
        <v>0</v>
      </c>
      <c r="K8" s="17"/>
      <c r="L8" s="17"/>
      <c r="M8" s="17"/>
      <c r="N8" s="17"/>
      <c r="O8" s="19">
        <f t="shared" ref="O8:O34" si="2">P8+Q8</f>
        <v>0</v>
      </c>
      <c r="P8" s="17"/>
      <c r="Q8" s="17"/>
      <c r="R8" s="19">
        <f t="shared" ref="R8:R34" si="3">S8+T8</f>
        <v>0</v>
      </c>
      <c r="S8" s="17"/>
      <c r="T8" s="17"/>
      <c r="U8" s="19">
        <f t="shared" ref="U8:U34" si="4">V8+W8</f>
        <v>0</v>
      </c>
      <c r="V8" s="17"/>
      <c r="W8" s="17"/>
    </row>
    <row r="9" spans="1:23" s="2" customFormat="1" ht="17.100000000000001" customHeight="1" x14ac:dyDescent="0.15">
      <c r="A9" s="7" t="s">
        <v>16</v>
      </c>
      <c r="B9" s="8" t="s">
        <v>17</v>
      </c>
      <c r="C9" s="7">
        <f>C10+C11+C12+C13+C14+C15+C16+C17</f>
        <v>425318</v>
      </c>
      <c r="D9" s="7">
        <f>D10+D11+D12+D13+D14+D15+D16+D17</f>
        <v>77478</v>
      </c>
      <c r="E9" s="7">
        <f>E10+E11+E12+E13+E14+E15+E16+E17</f>
        <v>347840</v>
      </c>
      <c r="F9" s="17">
        <f>F10+F11+F12+F13+F14+F15+F16+F17</f>
        <v>352624</v>
      </c>
      <c r="G9" s="17">
        <f>G10+G11+G12+G13+G14+G15+G16+G17</f>
        <v>70266</v>
      </c>
      <c r="H9" s="20">
        <v>3905</v>
      </c>
      <c r="I9" s="17">
        <f t="shared" ref="I9:W9" si="5">I10+I11+I12+I13+I14+I15+I16+I17</f>
        <v>282358</v>
      </c>
      <c r="J9" s="19">
        <f t="shared" si="1"/>
        <v>24392</v>
      </c>
      <c r="K9" s="17">
        <f t="shared" si="5"/>
        <v>6717</v>
      </c>
      <c r="L9" s="17">
        <f t="shared" si="5"/>
        <v>17675</v>
      </c>
      <c r="M9" s="17">
        <f t="shared" si="5"/>
        <v>46486</v>
      </c>
      <c r="N9" s="17">
        <f t="shared" si="5"/>
        <v>6975</v>
      </c>
      <c r="O9" s="19">
        <f t="shared" si="2"/>
        <v>0</v>
      </c>
      <c r="P9" s="17">
        <f t="shared" si="5"/>
        <v>0</v>
      </c>
      <c r="Q9" s="17">
        <f t="shared" si="5"/>
        <v>0</v>
      </c>
      <c r="R9" s="19">
        <f t="shared" si="3"/>
        <v>158</v>
      </c>
      <c r="S9" s="17">
        <f t="shared" si="5"/>
        <v>100</v>
      </c>
      <c r="T9" s="17">
        <f t="shared" si="5"/>
        <v>58</v>
      </c>
      <c r="U9" s="19">
        <f t="shared" si="4"/>
        <v>1658</v>
      </c>
      <c r="V9" s="17">
        <f t="shared" si="5"/>
        <v>395</v>
      </c>
      <c r="W9" s="17">
        <f t="shared" si="5"/>
        <v>1263</v>
      </c>
    </row>
    <row r="10" spans="1:23" s="3" customFormat="1" ht="17.100000000000001" customHeight="1" x14ac:dyDescent="0.15">
      <c r="A10" s="9">
        <v>1</v>
      </c>
      <c r="B10" s="10" t="s">
        <v>18</v>
      </c>
      <c r="C10" s="9">
        <f t="shared" ref="C10:C41" si="6">D10+E10</f>
        <v>59772</v>
      </c>
      <c r="D10" s="9">
        <f>G10+K10+P10+S10+V10</f>
        <v>11380</v>
      </c>
      <c r="E10" s="9">
        <f t="shared" ref="E10:E41" si="7">I10+L10+M10+T10+Q10+W10</f>
        <v>48392</v>
      </c>
      <c r="F10" s="21">
        <f t="shared" ref="F10:F17" si="8">G10+I10</f>
        <v>50661</v>
      </c>
      <c r="G10" s="21">
        <v>11297</v>
      </c>
      <c r="H10" s="22">
        <v>284</v>
      </c>
      <c r="I10" s="21">
        <v>39364</v>
      </c>
      <c r="J10" s="23">
        <f t="shared" si="1"/>
        <v>5574</v>
      </c>
      <c r="K10" s="21"/>
      <c r="L10" s="21">
        <v>5574</v>
      </c>
      <c r="M10" s="21">
        <v>3372</v>
      </c>
      <c r="N10" s="21">
        <v>506</v>
      </c>
      <c r="O10" s="23">
        <f t="shared" si="2"/>
        <v>0</v>
      </c>
      <c r="P10" s="21"/>
      <c r="Q10" s="21"/>
      <c r="R10" s="23">
        <f t="shared" si="3"/>
        <v>0</v>
      </c>
      <c r="S10" s="21"/>
      <c r="T10" s="21"/>
      <c r="U10" s="23">
        <f t="shared" si="4"/>
        <v>165</v>
      </c>
      <c r="V10" s="21">
        <v>83</v>
      </c>
      <c r="W10" s="21">
        <v>82</v>
      </c>
    </row>
    <row r="11" spans="1:23" s="3" customFormat="1" ht="17.100000000000001" customHeight="1" x14ac:dyDescent="0.15">
      <c r="A11" s="9">
        <v>2</v>
      </c>
      <c r="B11" s="10" t="s">
        <v>19</v>
      </c>
      <c r="C11" s="9">
        <f t="shared" si="6"/>
        <v>100600</v>
      </c>
      <c r="D11" s="9">
        <f t="shared" ref="D11:D41" si="9">G11+K11+P11+S11+V11</f>
        <v>3317</v>
      </c>
      <c r="E11" s="9">
        <f t="shared" si="7"/>
        <v>97283</v>
      </c>
      <c r="F11" s="21">
        <f t="shared" si="8"/>
        <v>81844</v>
      </c>
      <c r="G11" s="21">
        <v>1060</v>
      </c>
      <c r="H11" s="24">
        <v>963</v>
      </c>
      <c r="I11" s="21">
        <v>80784</v>
      </c>
      <c r="J11" s="23">
        <f t="shared" si="1"/>
        <v>3704</v>
      </c>
      <c r="K11" s="21">
        <v>2257</v>
      </c>
      <c r="L11" s="21">
        <v>1447</v>
      </c>
      <c r="M11" s="21">
        <v>14724</v>
      </c>
      <c r="N11" s="21">
        <v>2209</v>
      </c>
      <c r="O11" s="23">
        <f t="shared" si="2"/>
        <v>0</v>
      </c>
      <c r="P11" s="21"/>
      <c r="Q11" s="21"/>
      <c r="R11" s="23">
        <f t="shared" si="3"/>
        <v>0</v>
      </c>
      <c r="S11" s="21"/>
      <c r="T11" s="21"/>
      <c r="U11" s="23">
        <f t="shared" si="4"/>
        <v>328</v>
      </c>
      <c r="V11" s="21"/>
      <c r="W11" s="21">
        <v>328</v>
      </c>
    </row>
    <row r="12" spans="1:23" s="3" customFormat="1" ht="17.100000000000001" customHeight="1" x14ac:dyDescent="0.15">
      <c r="A12" s="9">
        <v>3</v>
      </c>
      <c r="B12" s="10" t="s">
        <v>20</v>
      </c>
      <c r="C12" s="9">
        <f t="shared" si="6"/>
        <v>67975</v>
      </c>
      <c r="D12" s="9">
        <f t="shared" si="9"/>
        <v>15620</v>
      </c>
      <c r="E12" s="9">
        <f t="shared" si="7"/>
        <v>52355</v>
      </c>
      <c r="F12" s="21">
        <f t="shared" si="8"/>
        <v>54355</v>
      </c>
      <c r="G12" s="21">
        <v>13875</v>
      </c>
      <c r="H12" s="24">
        <v>949</v>
      </c>
      <c r="I12" s="21">
        <v>40480</v>
      </c>
      <c r="J12" s="23">
        <f t="shared" si="1"/>
        <v>6387</v>
      </c>
      <c r="K12" s="21">
        <v>1700</v>
      </c>
      <c r="L12" s="21">
        <v>4687</v>
      </c>
      <c r="M12" s="21">
        <v>7130</v>
      </c>
      <c r="N12" s="21">
        <v>1070</v>
      </c>
      <c r="O12" s="23">
        <f t="shared" si="2"/>
        <v>0</v>
      </c>
      <c r="P12" s="21"/>
      <c r="Q12" s="21"/>
      <c r="R12" s="23">
        <f t="shared" si="3"/>
        <v>103</v>
      </c>
      <c r="S12" s="21">
        <v>45</v>
      </c>
      <c r="T12" s="21">
        <v>58</v>
      </c>
      <c r="U12" s="23">
        <f t="shared" si="4"/>
        <v>0</v>
      </c>
      <c r="V12" s="21"/>
      <c r="W12" s="21"/>
    </row>
    <row r="13" spans="1:23" s="3" customFormat="1" ht="17.100000000000001" customHeight="1" x14ac:dyDescent="0.15">
      <c r="A13" s="9">
        <v>4</v>
      </c>
      <c r="B13" s="10" t="s">
        <v>21</v>
      </c>
      <c r="C13" s="9">
        <f t="shared" si="6"/>
        <v>53498</v>
      </c>
      <c r="D13" s="9">
        <f t="shared" si="9"/>
        <v>13095</v>
      </c>
      <c r="E13" s="9">
        <f t="shared" si="7"/>
        <v>40403</v>
      </c>
      <c r="F13" s="21">
        <f t="shared" si="8"/>
        <v>44925</v>
      </c>
      <c r="G13" s="21">
        <v>11982</v>
      </c>
      <c r="H13" s="24">
        <v>447</v>
      </c>
      <c r="I13" s="21">
        <v>32943</v>
      </c>
      <c r="J13" s="23">
        <f t="shared" si="1"/>
        <v>2508</v>
      </c>
      <c r="K13" s="21">
        <v>965</v>
      </c>
      <c r="L13" s="21">
        <v>1543</v>
      </c>
      <c r="M13" s="21">
        <v>5506</v>
      </c>
      <c r="N13" s="21">
        <v>826</v>
      </c>
      <c r="O13" s="23">
        <f t="shared" si="2"/>
        <v>0</v>
      </c>
      <c r="P13" s="21"/>
      <c r="Q13" s="21"/>
      <c r="R13" s="23">
        <f t="shared" si="3"/>
        <v>0</v>
      </c>
      <c r="S13" s="21"/>
      <c r="T13" s="21"/>
      <c r="U13" s="23">
        <f t="shared" si="4"/>
        <v>559</v>
      </c>
      <c r="V13" s="21">
        <v>148</v>
      </c>
      <c r="W13" s="21">
        <v>411</v>
      </c>
    </row>
    <row r="14" spans="1:23" s="3" customFormat="1" ht="17.100000000000001" customHeight="1" x14ac:dyDescent="0.15">
      <c r="A14" s="9">
        <v>5</v>
      </c>
      <c r="B14" s="10" t="s">
        <v>22</v>
      </c>
      <c r="C14" s="9">
        <f t="shared" si="6"/>
        <v>40570</v>
      </c>
      <c r="D14" s="9">
        <f t="shared" si="9"/>
        <v>10464</v>
      </c>
      <c r="E14" s="9">
        <f t="shared" si="7"/>
        <v>30106</v>
      </c>
      <c r="F14" s="21">
        <f t="shared" si="8"/>
        <v>33633</v>
      </c>
      <c r="G14" s="21">
        <v>9588</v>
      </c>
      <c r="H14" s="24">
        <v>550</v>
      </c>
      <c r="I14" s="21">
        <v>24045</v>
      </c>
      <c r="J14" s="23">
        <f t="shared" si="1"/>
        <v>2306</v>
      </c>
      <c r="K14" s="21">
        <v>712</v>
      </c>
      <c r="L14" s="21">
        <v>1594</v>
      </c>
      <c r="M14" s="21">
        <v>4259</v>
      </c>
      <c r="N14" s="21">
        <v>639</v>
      </c>
      <c r="O14" s="23">
        <f t="shared" si="2"/>
        <v>0</v>
      </c>
      <c r="P14" s="21"/>
      <c r="Q14" s="21"/>
      <c r="R14" s="23">
        <f t="shared" si="3"/>
        <v>0</v>
      </c>
      <c r="S14" s="21"/>
      <c r="T14" s="21"/>
      <c r="U14" s="23">
        <f t="shared" si="4"/>
        <v>372</v>
      </c>
      <c r="V14" s="21">
        <v>164</v>
      </c>
      <c r="W14" s="21">
        <v>208</v>
      </c>
    </row>
    <row r="15" spans="1:23" s="3" customFormat="1" ht="17.100000000000001" customHeight="1" x14ac:dyDescent="0.15">
      <c r="A15" s="9">
        <v>6</v>
      </c>
      <c r="B15" s="10" t="s">
        <v>23</v>
      </c>
      <c r="C15" s="9">
        <f t="shared" si="6"/>
        <v>60081</v>
      </c>
      <c r="D15" s="9">
        <f t="shared" si="9"/>
        <v>13896</v>
      </c>
      <c r="E15" s="9">
        <f t="shared" si="7"/>
        <v>46185</v>
      </c>
      <c r="F15" s="21">
        <f t="shared" si="8"/>
        <v>49574</v>
      </c>
      <c r="G15" s="21">
        <v>12758</v>
      </c>
      <c r="H15" s="24">
        <v>582</v>
      </c>
      <c r="I15" s="21">
        <v>36816</v>
      </c>
      <c r="J15" s="23">
        <f t="shared" si="1"/>
        <v>2198</v>
      </c>
      <c r="K15" s="21">
        <v>1083</v>
      </c>
      <c r="L15" s="21">
        <v>1115</v>
      </c>
      <c r="M15" s="21">
        <v>8020</v>
      </c>
      <c r="N15" s="21">
        <v>1203</v>
      </c>
      <c r="O15" s="23">
        <f t="shared" si="2"/>
        <v>0</v>
      </c>
      <c r="P15" s="21"/>
      <c r="Q15" s="21"/>
      <c r="R15" s="23">
        <f t="shared" si="3"/>
        <v>55</v>
      </c>
      <c r="S15" s="21">
        <v>55</v>
      </c>
      <c r="T15" s="21"/>
      <c r="U15" s="23">
        <f t="shared" si="4"/>
        <v>234</v>
      </c>
      <c r="V15" s="21"/>
      <c r="W15" s="21">
        <v>234</v>
      </c>
    </row>
    <row r="16" spans="1:23" s="3" customFormat="1" ht="17.100000000000001" customHeight="1" x14ac:dyDescent="0.15">
      <c r="A16" s="9">
        <v>7</v>
      </c>
      <c r="B16" s="10" t="s">
        <v>24</v>
      </c>
      <c r="C16" s="9">
        <f t="shared" si="6"/>
        <v>6291</v>
      </c>
      <c r="D16" s="9">
        <f t="shared" si="9"/>
        <v>1286</v>
      </c>
      <c r="E16" s="9">
        <f t="shared" si="7"/>
        <v>5005</v>
      </c>
      <c r="F16" s="21">
        <f t="shared" si="8"/>
        <v>4772</v>
      </c>
      <c r="G16" s="21">
        <v>1286</v>
      </c>
      <c r="H16" s="24"/>
      <c r="I16" s="21">
        <v>3486</v>
      </c>
      <c r="J16" s="23">
        <f t="shared" si="1"/>
        <v>537</v>
      </c>
      <c r="K16" s="21"/>
      <c r="L16" s="21">
        <v>537</v>
      </c>
      <c r="M16" s="21">
        <v>982</v>
      </c>
      <c r="N16" s="21">
        <v>148</v>
      </c>
      <c r="O16" s="23">
        <f t="shared" si="2"/>
        <v>0</v>
      </c>
      <c r="P16" s="21"/>
      <c r="Q16" s="21"/>
      <c r="R16" s="23">
        <f t="shared" si="3"/>
        <v>0</v>
      </c>
      <c r="S16" s="21"/>
      <c r="T16" s="21"/>
      <c r="U16" s="23">
        <f t="shared" si="4"/>
        <v>0</v>
      </c>
      <c r="V16" s="21"/>
      <c r="W16" s="21"/>
    </row>
    <row r="17" spans="1:23" s="3" customFormat="1" ht="17.100000000000001" customHeight="1" x14ac:dyDescent="0.15">
      <c r="A17" s="9">
        <v>8</v>
      </c>
      <c r="B17" s="10" t="s">
        <v>25</v>
      </c>
      <c r="C17" s="9">
        <f t="shared" si="6"/>
        <v>36531</v>
      </c>
      <c r="D17" s="9">
        <f t="shared" si="9"/>
        <v>8420</v>
      </c>
      <c r="E17" s="9">
        <f t="shared" si="7"/>
        <v>28111</v>
      </c>
      <c r="F17" s="21">
        <f t="shared" si="8"/>
        <v>32860</v>
      </c>
      <c r="G17" s="21">
        <v>8420</v>
      </c>
      <c r="H17" s="24">
        <v>130</v>
      </c>
      <c r="I17" s="21">
        <v>24440</v>
      </c>
      <c r="J17" s="23">
        <f t="shared" si="1"/>
        <v>1178</v>
      </c>
      <c r="K17" s="21"/>
      <c r="L17" s="21">
        <v>1178</v>
      </c>
      <c r="M17" s="21">
        <v>2493</v>
      </c>
      <c r="N17" s="21">
        <v>374</v>
      </c>
      <c r="O17" s="23">
        <f t="shared" si="2"/>
        <v>0</v>
      </c>
      <c r="P17" s="21"/>
      <c r="Q17" s="21"/>
      <c r="R17" s="23">
        <f t="shared" si="3"/>
        <v>0</v>
      </c>
      <c r="S17" s="21"/>
      <c r="T17" s="21"/>
      <c r="U17" s="23">
        <f t="shared" si="4"/>
        <v>0</v>
      </c>
      <c r="V17" s="21"/>
      <c r="W17" s="21"/>
    </row>
    <row r="18" spans="1:23" s="2" customFormat="1" ht="17.100000000000001" customHeight="1" x14ac:dyDescent="0.15">
      <c r="A18" s="7" t="s">
        <v>26</v>
      </c>
      <c r="B18" s="8" t="s">
        <v>27</v>
      </c>
      <c r="C18" s="7">
        <f>C19+C20+C21+C22+C23+C24+C25+C26+C27+C28+C29+C30+C31</f>
        <v>539749</v>
      </c>
      <c r="D18" s="7">
        <f>D19+D20+D21+D22+D23+D24+D25+D26+D27+D28+D29+D30+D31</f>
        <v>110063</v>
      </c>
      <c r="E18" s="7">
        <f>E19+E20+E21+E22+E23+E24+E25+E26+E27+E28+E29+E30+E31</f>
        <v>429686</v>
      </c>
      <c r="F18" s="17">
        <f>F19+F20+F21+F22+F23+F24+F25+F26+F27+F28+F29+F30+F31</f>
        <v>454823</v>
      </c>
      <c r="G18" s="17">
        <f>G19+G20+G21+G22+G23+G24+G25+G26+G27+G28+G29+G30+G31</f>
        <v>103167</v>
      </c>
      <c r="H18" s="20">
        <v>4100</v>
      </c>
      <c r="I18" s="17">
        <f t="shared" ref="I18:W18" si="10">I19+I20+I21+I22+I23+I24+I25+I26+I27+I28+I29+I30+I31</f>
        <v>351656</v>
      </c>
      <c r="J18" s="19">
        <f t="shared" si="1"/>
        <v>32577</v>
      </c>
      <c r="K18" s="17">
        <f t="shared" si="10"/>
        <v>6107</v>
      </c>
      <c r="L18" s="17">
        <f t="shared" si="10"/>
        <v>26470</v>
      </c>
      <c r="M18" s="17">
        <f t="shared" si="10"/>
        <v>49079</v>
      </c>
      <c r="N18" s="17">
        <f t="shared" si="10"/>
        <v>7368</v>
      </c>
      <c r="O18" s="19">
        <f t="shared" si="2"/>
        <v>370</v>
      </c>
      <c r="P18" s="17">
        <f t="shared" si="10"/>
        <v>0</v>
      </c>
      <c r="Q18" s="17">
        <f t="shared" si="10"/>
        <v>370</v>
      </c>
      <c r="R18" s="19">
        <f t="shared" si="3"/>
        <v>174</v>
      </c>
      <c r="S18" s="17">
        <f t="shared" si="10"/>
        <v>80</v>
      </c>
      <c r="T18" s="17">
        <f t="shared" si="10"/>
        <v>94</v>
      </c>
      <c r="U18" s="19">
        <f t="shared" si="4"/>
        <v>2726</v>
      </c>
      <c r="V18" s="17">
        <f t="shared" si="10"/>
        <v>709</v>
      </c>
      <c r="W18" s="17">
        <f t="shared" si="10"/>
        <v>2017</v>
      </c>
    </row>
    <row r="19" spans="1:23" s="3" customFormat="1" ht="17.100000000000001" customHeight="1" x14ac:dyDescent="0.15">
      <c r="A19" s="9">
        <v>9</v>
      </c>
      <c r="B19" s="10" t="s">
        <v>28</v>
      </c>
      <c r="C19" s="9">
        <f t="shared" si="6"/>
        <v>369</v>
      </c>
      <c r="D19" s="9">
        <f t="shared" si="9"/>
        <v>0</v>
      </c>
      <c r="E19" s="9">
        <f t="shared" si="7"/>
        <v>369</v>
      </c>
      <c r="F19" s="21">
        <f t="shared" ref="F19:F50" si="11">G19+I19</f>
        <v>0</v>
      </c>
      <c r="G19" s="21"/>
      <c r="H19" s="24"/>
      <c r="I19" s="21"/>
      <c r="J19" s="23">
        <f t="shared" si="1"/>
        <v>0</v>
      </c>
      <c r="K19" s="21"/>
      <c r="L19" s="21"/>
      <c r="M19" s="25"/>
      <c r="N19" s="25"/>
      <c r="O19" s="23">
        <f t="shared" si="2"/>
        <v>0</v>
      </c>
      <c r="P19" s="21"/>
      <c r="Q19" s="21"/>
      <c r="R19" s="23">
        <f t="shared" si="3"/>
        <v>0</v>
      </c>
      <c r="S19" s="21"/>
      <c r="T19" s="21"/>
      <c r="U19" s="23">
        <f t="shared" si="4"/>
        <v>369</v>
      </c>
      <c r="V19" s="21"/>
      <c r="W19" s="21">
        <v>369</v>
      </c>
    </row>
    <row r="20" spans="1:23" s="3" customFormat="1" ht="17.100000000000001" customHeight="1" x14ac:dyDescent="0.15">
      <c r="A20" s="9">
        <v>10</v>
      </c>
      <c r="B20" s="10" t="s">
        <v>29</v>
      </c>
      <c r="C20" s="9">
        <f t="shared" si="6"/>
        <v>37824</v>
      </c>
      <c r="D20" s="9">
        <f t="shared" si="9"/>
        <v>8186</v>
      </c>
      <c r="E20" s="9">
        <f t="shared" si="7"/>
        <v>29638</v>
      </c>
      <c r="F20" s="21">
        <f t="shared" si="11"/>
        <v>33257</v>
      </c>
      <c r="G20" s="21">
        <v>8186</v>
      </c>
      <c r="H20" s="24"/>
      <c r="I20" s="21">
        <v>25071</v>
      </c>
      <c r="J20" s="23">
        <f t="shared" si="1"/>
        <v>1983</v>
      </c>
      <c r="K20" s="21"/>
      <c r="L20" s="21">
        <v>1983</v>
      </c>
      <c r="M20" s="21">
        <v>2584</v>
      </c>
      <c r="N20" s="21">
        <v>388</v>
      </c>
      <c r="O20" s="23">
        <f t="shared" si="2"/>
        <v>0</v>
      </c>
      <c r="P20" s="21"/>
      <c r="Q20" s="21"/>
      <c r="R20" s="23">
        <f t="shared" si="3"/>
        <v>0</v>
      </c>
      <c r="S20" s="21"/>
      <c r="T20" s="21"/>
      <c r="U20" s="23">
        <f t="shared" si="4"/>
        <v>0</v>
      </c>
      <c r="V20" s="21"/>
      <c r="W20" s="21"/>
    </row>
    <row r="21" spans="1:23" s="3" customFormat="1" ht="17.100000000000001" customHeight="1" x14ac:dyDescent="0.15">
      <c r="A21" s="9">
        <v>11</v>
      </c>
      <c r="B21" s="10" t="s">
        <v>30</v>
      </c>
      <c r="C21" s="9">
        <f t="shared" si="6"/>
        <v>52042</v>
      </c>
      <c r="D21" s="9">
        <f t="shared" si="9"/>
        <v>11952</v>
      </c>
      <c r="E21" s="9">
        <f t="shared" si="7"/>
        <v>40090</v>
      </c>
      <c r="F21" s="21">
        <f t="shared" si="11"/>
        <v>46483</v>
      </c>
      <c r="G21" s="21">
        <v>11952</v>
      </c>
      <c r="H21" s="24">
        <v>257</v>
      </c>
      <c r="I21" s="21">
        <v>34531</v>
      </c>
      <c r="J21" s="23">
        <f t="shared" si="1"/>
        <v>2297</v>
      </c>
      <c r="K21" s="21"/>
      <c r="L21" s="21">
        <v>2297</v>
      </c>
      <c r="M21" s="21">
        <v>3262</v>
      </c>
      <c r="N21" s="21">
        <v>490</v>
      </c>
      <c r="O21" s="23">
        <f t="shared" si="2"/>
        <v>0</v>
      </c>
      <c r="P21" s="21"/>
      <c r="Q21" s="21"/>
      <c r="R21" s="23">
        <f t="shared" si="3"/>
        <v>0</v>
      </c>
      <c r="S21" s="21"/>
      <c r="T21" s="21"/>
      <c r="U21" s="23">
        <f t="shared" si="4"/>
        <v>0</v>
      </c>
      <c r="V21" s="21"/>
      <c r="W21" s="21"/>
    </row>
    <row r="22" spans="1:23" s="3" customFormat="1" ht="17.100000000000001" customHeight="1" x14ac:dyDescent="0.15">
      <c r="A22" s="9">
        <v>12</v>
      </c>
      <c r="B22" s="10" t="s">
        <v>31</v>
      </c>
      <c r="C22" s="9">
        <f t="shared" si="6"/>
        <v>52401</v>
      </c>
      <c r="D22" s="9">
        <f t="shared" si="9"/>
        <v>14066</v>
      </c>
      <c r="E22" s="9">
        <f t="shared" si="7"/>
        <v>38335</v>
      </c>
      <c r="F22" s="21">
        <f t="shared" si="11"/>
        <v>44166</v>
      </c>
      <c r="G22" s="21">
        <v>13163</v>
      </c>
      <c r="H22" s="24"/>
      <c r="I22" s="21">
        <v>31003</v>
      </c>
      <c r="J22" s="23">
        <f t="shared" si="1"/>
        <v>3200</v>
      </c>
      <c r="K22" s="21">
        <v>903</v>
      </c>
      <c r="L22" s="21">
        <v>2297</v>
      </c>
      <c r="M22" s="21">
        <v>4669</v>
      </c>
      <c r="N22" s="21">
        <v>701</v>
      </c>
      <c r="O22" s="23">
        <f t="shared" si="2"/>
        <v>0</v>
      </c>
      <c r="P22" s="21"/>
      <c r="Q22" s="21"/>
      <c r="R22" s="23">
        <f t="shared" si="3"/>
        <v>0</v>
      </c>
      <c r="S22" s="21"/>
      <c r="T22" s="21"/>
      <c r="U22" s="23">
        <f t="shared" si="4"/>
        <v>366</v>
      </c>
      <c r="V22" s="21"/>
      <c r="W22" s="21">
        <v>366</v>
      </c>
    </row>
    <row r="23" spans="1:23" s="3" customFormat="1" ht="17.100000000000001" customHeight="1" x14ac:dyDescent="0.15">
      <c r="A23" s="9">
        <v>13</v>
      </c>
      <c r="B23" s="10" t="s">
        <v>32</v>
      </c>
      <c r="C23" s="9">
        <f t="shared" si="6"/>
        <v>109687</v>
      </c>
      <c r="D23" s="9">
        <f t="shared" si="9"/>
        <v>3253</v>
      </c>
      <c r="E23" s="9">
        <f t="shared" si="7"/>
        <v>106434</v>
      </c>
      <c r="F23" s="21">
        <f t="shared" si="11"/>
        <v>88312</v>
      </c>
      <c r="G23" s="21">
        <v>839</v>
      </c>
      <c r="H23" s="24">
        <v>796</v>
      </c>
      <c r="I23" s="21">
        <v>87473</v>
      </c>
      <c r="J23" s="23">
        <f t="shared" si="1"/>
        <v>6206</v>
      </c>
      <c r="K23" s="21">
        <v>2259</v>
      </c>
      <c r="L23" s="21">
        <v>3947</v>
      </c>
      <c r="M23" s="21">
        <v>14821</v>
      </c>
      <c r="N23" s="21">
        <v>2224</v>
      </c>
      <c r="O23" s="23">
        <f t="shared" si="2"/>
        <v>0</v>
      </c>
      <c r="P23" s="21"/>
      <c r="Q23" s="21"/>
      <c r="R23" s="23">
        <f t="shared" si="3"/>
        <v>0</v>
      </c>
      <c r="S23" s="21"/>
      <c r="T23" s="21"/>
      <c r="U23" s="23">
        <f t="shared" si="4"/>
        <v>348</v>
      </c>
      <c r="V23" s="21">
        <v>155</v>
      </c>
      <c r="W23" s="21">
        <v>193</v>
      </c>
    </row>
    <row r="24" spans="1:23" s="3" customFormat="1" ht="17.100000000000001" customHeight="1" x14ac:dyDescent="0.15">
      <c r="A24" s="9">
        <v>14</v>
      </c>
      <c r="B24" s="10" t="s">
        <v>33</v>
      </c>
      <c r="C24" s="9">
        <f t="shared" si="6"/>
        <v>74502</v>
      </c>
      <c r="D24" s="9">
        <f t="shared" si="9"/>
        <v>21168</v>
      </c>
      <c r="E24" s="9">
        <f t="shared" si="7"/>
        <v>53334</v>
      </c>
      <c r="F24" s="21">
        <f t="shared" si="11"/>
        <v>61193</v>
      </c>
      <c r="G24" s="21">
        <v>19539</v>
      </c>
      <c r="H24" s="24">
        <v>2127</v>
      </c>
      <c r="I24" s="21">
        <v>41654</v>
      </c>
      <c r="J24" s="23">
        <f t="shared" si="1"/>
        <v>7262</v>
      </c>
      <c r="K24" s="21">
        <v>1629</v>
      </c>
      <c r="L24" s="21">
        <v>5633</v>
      </c>
      <c r="M24" s="21">
        <v>5813</v>
      </c>
      <c r="N24" s="21">
        <v>872</v>
      </c>
      <c r="O24" s="23">
        <f t="shared" si="2"/>
        <v>0</v>
      </c>
      <c r="P24" s="21"/>
      <c r="Q24" s="21"/>
      <c r="R24" s="23">
        <f t="shared" si="3"/>
        <v>0</v>
      </c>
      <c r="S24" s="21"/>
      <c r="T24" s="21"/>
      <c r="U24" s="23">
        <f t="shared" si="4"/>
        <v>234</v>
      </c>
      <c r="V24" s="21"/>
      <c r="W24" s="21">
        <v>234</v>
      </c>
    </row>
    <row r="25" spans="1:23" s="3" customFormat="1" ht="17.100000000000001" customHeight="1" x14ac:dyDescent="0.15">
      <c r="A25" s="9">
        <v>15</v>
      </c>
      <c r="B25" s="10" t="s">
        <v>34</v>
      </c>
      <c r="C25" s="9">
        <f t="shared" si="6"/>
        <v>25368</v>
      </c>
      <c r="D25" s="9">
        <f t="shared" si="9"/>
        <v>5545</v>
      </c>
      <c r="E25" s="9">
        <f t="shared" si="7"/>
        <v>19823</v>
      </c>
      <c r="F25" s="21">
        <f t="shared" si="11"/>
        <v>22399</v>
      </c>
      <c r="G25" s="21">
        <v>5545</v>
      </c>
      <c r="H25" s="24">
        <v>76</v>
      </c>
      <c r="I25" s="21">
        <v>16854</v>
      </c>
      <c r="J25" s="23">
        <f t="shared" si="1"/>
        <v>855</v>
      </c>
      <c r="K25" s="21"/>
      <c r="L25" s="21">
        <v>855</v>
      </c>
      <c r="M25" s="21">
        <v>1927</v>
      </c>
      <c r="N25" s="21">
        <v>290</v>
      </c>
      <c r="O25" s="23">
        <f t="shared" si="2"/>
        <v>187</v>
      </c>
      <c r="P25" s="21"/>
      <c r="Q25" s="21">
        <v>187</v>
      </c>
      <c r="R25" s="23">
        <f t="shared" si="3"/>
        <v>0</v>
      </c>
      <c r="S25" s="21"/>
      <c r="T25" s="21"/>
      <c r="U25" s="23">
        <f t="shared" si="4"/>
        <v>0</v>
      </c>
      <c r="V25" s="21"/>
      <c r="W25" s="21"/>
    </row>
    <row r="26" spans="1:23" s="3" customFormat="1" ht="17.100000000000001" customHeight="1" x14ac:dyDescent="0.15">
      <c r="A26" s="9">
        <v>16</v>
      </c>
      <c r="B26" s="10" t="s">
        <v>35</v>
      </c>
      <c r="C26" s="9">
        <f t="shared" si="6"/>
        <v>72952</v>
      </c>
      <c r="D26" s="9">
        <f t="shared" si="9"/>
        <v>17224</v>
      </c>
      <c r="E26" s="9">
        <f t="shared" si="7"/>
        <v>55728</v>
      </c>
      <c r="F26" s="21">
        <f t="shared" si="11"/>
        <v>62700</v>
      </c>
      <c r="G26" s="21">
        <v>15908</v>
      </c>
      <c r="H26" s="24"/>
      <c r="I26" s="21">
        <v>46792</v>
      </c>
      <c r="J26" s="23">
        <f t="shared" si="1"/>
        <v>2999</v>
      </c>
      <c r="K26" s="21">
        <v>1316</v>
      </c>
      <c r="L26" s="21">
        <v>1683</v>
      </c>
      <c r="M26" s="21">
        <v>7253</v>
      </c>
      <c r="N26" s="21">
        <v>1088</v>
      </c>
      <c r="O26" s="23">
        <f t="shared" si="2"/>
        <v>0</v>
      </c>
      <c r="P26" s="21"/>
      <c r="Q26" s="21"/>
      <c r="R26" s="23">
        <f t="shared" si="3"/>
        <v>0</v>
      </c>
      <c r="S26" s="21"/>
      <c r="T26" s="21"/>
      <c r="U26" s="23">
        <f t="shared" si="4"/>
        <v>0</v>
      </c>
      <c r="V26" s="21"/>
      <c r="W26" s="21"/>
    </row>
    <row r="27" spans="1:23" s="3" customFormat="1" ht="17.100000000000001" customHeight="1" x14ac:dyDescent="0.15">
      <c r="A27" s="9">
        <v>17</v>
      </c>
      <c r="B27" s="10" t="s">
        <v>36</v>
      </c>
      <c r="C27" s="9">
        <f t="shared" si="6"/>
        <v>14036</v>
      </c>
      <c r="D27" s="9">
        <f t="shared" si="9"/>
        <v>1802</v>
      </c>
      <c r="E27" s="9">
        <f t="shared" si="7"/>
        <v>12234</v>
      </c>
      <c r="F27" s="21">
        <f t="shared" si="11"/>
        <v>8676</v>
      </c>
      <c r="G27" s="21">
        <v>1802</v>
      </c>
      <c r="H27" s="24">
        <v>285</v>
      </c>
      <c r="I27" s="21">
        <v>6874</v>
      </c>
      <c r="J27" s="23">
        <f t="shared" si="1"/>
        <v>4193</v>
      </c>
      <c r="K27" s="21"/>
      <c r="L27" s="21">
        <v>4193</v>
      </c>
      <c r="M27" s="21">
        <v>1167</v>
      </c>
      <c r="N27" s="21">
        <v>176</v>
      </c>
      <c r="O27" s="23">
        <f t="shared" si="2"/>
        <v>0</v>
      </c>
      <c r="P27" s="21"/>
      <c r="Q27" s="21"/>
      <c r="R27" s="23">
        <f t="shared" si="3"/>
        <v>0</v>
      </c>
      <c r="S27" s="21"/>
      <c r="T27" s="21"/>
      <c r="U27" s="23">
        <f t="shared" si="4"/>
        <v>0</v>
      </c>
      <c r="V27" s="21"/>
      <c r="W27" s="21"/>
    </row>
    <row r="28" spans="1:23" s="3" customFormat="1" ht="17.100000000000001" customHeight="1" x14ac:dyDescent="0.15">
      <c r="A28" s="9">
        <v>18</v>
      </c>
      <c r="B28" s="10" t="s">
        <v>37</v>
      </c>
      <c r="C28" s="9">
        <f t="shared" si="6"/>
        <v>15701</v>
      </c>
      <c r="D28" s="9">
        <f t="shared" si="9"/>
        <v>5685</v>
      </c>
      <c r="E28" s="9">
        <f t="shared" si="7"/>
        <v>10016</v>
      </c>
      <c r="F28" s="21">
        <f t="shared" si="11"/>
        <v>13339</v>
      </c>
      <c r="G28" s="21">
        <v>5591</v>
      </c>
      <c r="H28" s="24"/>
      <c r="I28" s="21">
        <v>7748</v>
      </c>
      <c r="J28" s="23">
        <f t="shared" si="1"/>
        <v>660</v>
      </c>
      <c r="K28" s="21"/>
      <c r="L28" s="21">
        <v>660</v>
      </c>
      <c r="M28" s="21">
        <v>1325</v>
      </c>
      <c r="N28" s="21">
        <v>199</v>
      </c>
      <c r="O28" s="23">
        <f t="shared" si="2"/>
        <v>183</v>
      </c>
      <c r="P28" s="21"/>
      <c r="Q28" s="21">
        <v>183</v>
      </c>
      <c r="R28" s="23">
        <f t="shared" si="3"/>
        <v>0</v>
      </c>
      <c r="S28" s="21"/>
      <c r="T28" s="21"/>
      <c r="U28" s="23">
        <f t="shared" si="4"/>
        <v>194</v>
      </c>
      <c r="V28" s="21">
        <v>94</v>
      </c>
      <c r="W28" s="21">
        <v>100</v>
      </c>
    </row>
    <row r="29" spans="1:23" s="3" customFormat="1" ht="17.100000000000001" customHeight="1" x14ac:dyDescent="0.15">
      <c r="A29" s="9">
        <v>19</v>
      </c>
      <c r="B29" s="10" t="s">
        <v>38</v>
      </c>
      <c r="C29" s="9">
        <f t="shared" si="6"/>
        <v>17489</v>
      </c>
      <c r="D29" s="9">
        <f t="shared" si="9"/>
        <v>4527</v>
      </c>
      <c r="E29" s="9">
        <f t="shared" si="7"/>
        <v>12962</v>
      </c>
      <c r="F29" s="21">
        <f t="shared" si="11"/>
        <v>14687</v>
      </c>
      <c r="G29" s="21">
        <v>4438</v>
      </c>
      <c r="H29" s="24">
        <v>106</v>
      </c>
      <c r="I29" s="21">
        <v>10249</v>
      </c>
      <c r="J29" s="23">
        <f t="shared" si="1"/>
        <v>783</v>
      </c>
      <c r="K29" s="21"/>
      <c r="L29" s="21">
        <v>783</v>
      </c>
      <c r="M29" s="21">
        <v>1652</v>
      </c>
      <c r="N29" s="21">
        <v>248</v>
      </c>
      <c r="O29" s="23">
        <f t="shared" si="2"/>
        <v>0</v>
      </c>
      <c r="P29" s="21"/>
      <c r="Q29" s="21"/>
      <c r="R29" s="23">
        <f t="shared" si="3"/>
        <v>0</v>
      </c>
      <c r="S29" s="21"/>
      <c r="T29" s="21"/>
      <c r="U29" s="23">
        <f t="shared" si="4"/>
        <v>367</v>
      </c>
      <c r="V29" s="21">
        <v>89</v>
      </c>
      <c r="W29" s="21">
        <v>278</v>
      </c>
    </row>
    <row r="30" spans="1:23" s="3" customFormat="1" ht="17.100000000000001" customHeight="1" x14ac:dyDescent="0.15">
      <c r="A30" s="9">
        <v>20</v>
      </c>
      <c r="B30" s="10" t="s">
        <v>39</v>
      </c>
      <c r="C30" s="9">
        <f t="shared" si="6"/>
        <v>35456</v>
      </c>
      <c r="D30" s="9">
        <f t="shared" si="9"/>
        <v>8390</v>
      </c>
      <c r="E30" s="9">
        <f t="shared" si="7"/>
        <v>27066</v>
      </c>
      <c r="F30" s="21">
        <f t="shared" si="11"/>
        <v>30937</v>
      </c>
      <c r="G30" s="21">
        <v>7939</v>
      </c>
      <c r="H30" s="24">
        <v>271</v>
      </c>
      <c r="I30" s="21">
        <v>22998</v>
      </c>
      <c r="J30" s="23">
        <f t="shared" si="1"/>
        <v>1140</v>
      </c>
      <c r="K30" s="21"/>
      <c r="L30" s="21">
        <v>1140</v>
      </c>
      <c r="M30" s="21">
        <v>2357</v>
      </c>
      <c r="N30" s="21">
        <v>354</v>
      </c>
      <c r="O30" s="23">
        <f t="shared" si="2"/>
        <v>0</v>
      </c>
      <c r="P30" s="21"/>
      <c r="Q30" s="21"/>
      <c r="R30" s="23">
        <f t="shared" si="3"/>
        <v>174</v>
      </c>
      <c r="S30" s="21">
        <v>80</v>
      </c>
      <c r="T30" s="21">
        <v>94</v>
      </c>
      <c r="U30" s="23">
        <f t="shared" si="4"/>
        <v>848</v>
      </c>
      <c r="V30" s="21">
        <v>371</v>
      </c>
      <c r="W30" s="21">
        <v>477</v>
      </c>
    </row>
    <row r="31" spans="1:23" s="3" customFormat="1" ht="17.100000000000001" customHeight="1" x14ac:dyDescent="0.15">
      <c r="A31" s="9">
        <v>21</v>
      </c>
      <c r="B31" s="10" t="s">
        <v>40</v>
      </c>
      <c r="C31" s="9">
        <f t="shared" si="6"/>
        <v>31922</v>
      </c>
      <c r="D31" s="9">
        <f t="shared" si="9"/>
        <v>8265</v>
      </c>
      <c r="E31" s="9">
        <f t="shared" si="7"/>
        <v>23657</v>
      </c>
      <c r="F31" s="21">
        <f t="shared" si="11"/>
        <v>28674</v>
      </c>
      <c r="G31" s="21">
        <v>8265</v>
      </c>
      <c r="H31" s="24">
        <v>182</v>
      </c>
      <c r="I31" s="21">
        <v>20409</v>
      </c>
      <c r="J31" s="23">
        <f t="shared" si="1"/>
        <v>999</v>
      </c>
      <c r="K31" s="21"/>
      <c r="L31" s="21">
        <v>999</v>
      </c>
      <c r="M31" s="21">
        <v>2249</v>
      </c>
      <c r="N31" s="21">
        <v>338</v>
      </c>
      <c r="O31" s="23">
        <f t="shared" si="2"/>
        <v>0</v>
      </c>
      <c r="P31" s="21"/>
      <c r="Q31" s="21"/>
      <c r="R31" s="23">
        <f t="shared" si="3"/>
        <v>0</v>
      </c>
      <c r="S31" s="21"/>
      <c r="T31" s="21"/>
      <c r="U31" s="23">
        <f t="shared" si="4"/>
        <v>0</v>
      </c>
      <c r="V31" s="21"/>
      <c r="W31" s="21"/>
    </row>
    <row r="32" spans="1:23" s="2" customFormat="1" ht="17.100000000000001" customHeight="1" x14ac:dyDescent="0.15">
      <c r="A32" s="7" t="s">
        <v>41</v>
      </c>
      <c r="B32" s="8" t="s">
        <v>42</v>
      </c>
      <c r="C32" s="7">
        <f>C33+C34+C35+C36+C37</f>
        <v>112756</v>
      </c>
      <c r="D32" s="7">
        <f>D33+D34+D35+D36+D37</f>
        <v>22027</v>
      </c>
      <c r="E32" s="7">
        <f>E33+E34+E35+E36+E37</f>
        <v>90729</v>
      </c>
      <c r="F32" s="17">
        <f>F33+F34+F35+F36+F37</f>
        <v>84773</v>
      </c>
      <c r="G32" s="17">
        <f>G33+G34+G35+G36+G37</f>
        <v>20307</v>
      </c>
      <c r="H32" s="20">
        <v>916</v>
      </c>
      <c r="I32" s="17">
        <f t="shared" ref="I32:W32" si="12">I33+I34+I35+I36+I37</f>
        <v>64466</v>
      </c>
      <c r="J32" s="19">
        <f t="shared" si="1"/>
        <v>15161</v>
      </c>
      <c r="K32" s="17">
        <f t="shared" si="12"/>
        <v>1408</v>
      </c>
      <c r="L32" s="17">
        <f t="shared" si="12"/>
        <v>13753</v>
      </c>
      <c r="M32" s="17">
        <f t="shared" si="12"/>
        <v>12145</v>
      </c>
      <c r="N32" s="17">
        <f t="shared" si="12"/>
        <v>1824</v>
      </c>
      <c r="O32" s="19">
        <f t="shared" si="2"/>
        <v>408</v>
      </c>
      <c r="P32" s="17">
        <f t="shared" si="12"/>
        <v>188</v>
      </c>
      <c r="Q32" s="17">
        <f t="shared" si="12"/>
        <v>220</v>
      </c>
      <c r="R32" s="19">
        <f t="shared" si="3"/>
        <v>0</v>
      </c>
      <c r="S32" s="17">
        <f t="shared" si="12"/>
        <v>0</v>
      </c>
      <c r="T32" s="17">
        <f t="shared" si="12"/>
        <v>0</v>
      </c>
      <c r="U32" s="19">
        <f t="shared" si="4"/>
        <v>269</v>
      </c>
      <c r="V32" s="17">
        <f t="shared" si="12"/>
        <v>124</v>
      </c>
      <c r="W32" s="17">
        <f t="shared" si="12"/>
        <v>145</v>
      </c>
    </row>
    <row r="33" spans="1:23" s="3" customFormat="1" ht="17.100000000000001" customHeight="1" x14ac:dyDescent="0.15">
      <c r="A33" s="9">
        <v>22</v>
      </c>
      <c r="B33" s="10" t="s">
        <v>43</v>
      </c>
      <c r="C33" s="9">
        <f t="shared" si="6"/>
        <v>269</v>
      </c>
      <c r="D33" s="9">
        <f t="shared" si="9"/>
        <v>124</v>
      </c>
      <c r="E33" s="9">
        <f t="shared" si="7"/>
        <v>145</v>
      </c>
      <c r="F33" s="21">
        <f t="shared" si="11"/>
        <v>0</v>
      </c>
      <c r="G33" s="21"/>
      <c r="H33" s="24"/>
      <c r="I33" s="21"/>
      <c r="J33" s="23">
        <f t="shared" si="1"/>
        <v>0</v>
      </c>
      <c r="K33" s="21"/>
      <c r="L33" s="21"/>
      <c r="M33" s="25"/>
      <c r="N33" s="25"/>
      <c r="O33" s="23">
        <f t="shared" si="2"/>
        <v>0</v>
      </c>
      <c r="P33" s="21"/>
      <c r="Q33" s="21"/>
      <c r="R33" s="23">
        <f t="shared" si="3"/>
        <v>0</v>
      </c>
      <c r="S33" s="21"/>
      <c r="T33" s="21"/>
      <c r="U33" s="23">
        <f t="shared" si="4"/>
        <v>269</v>
      </c>
      <c r="V33" s="21">
        <v>124</v>
      </c>
      <c r="W33" s="21">
        <v>145</v>
      </c>
    </row>
    <row r="34" spans="1:23" s="3" customFormat="1" ht="17.100000000000001" customHeight="1" x14ac:dyDescent="0.15">
      <c r="A34" s="9">
        <v>23</v>
      </c>
      <c r="B34" s="10" t="s">
        <v>44</v>
      </c>
      <c r="C34" s="9">
        <f t="shared" si="6"/>
        <v>40844</v>
      </c>
      <c r="D34" s="9">
        <f t="shared" si="9"/>
        <v>7155</v>
      </c>
      <c r="E34" s="9">
        <f t="shared" si="7"/>
        <v>33689</v>
      </c>
      <c r="F34" s="21">
        <f t="shared" si="11"/>
        <v>33387</v>
      </c>
      <c r="G34" s="21">
        <v>7155</v>
      </c>
      <c r="H34" s="24">
        <v>69</v>
      </c>
      <c r="I34" s="21">
        <v>26232</v>
      </c>
      <c r="J34" s="23">
        <f t="shared" si="1"/>
        <v>4414</v>
      </c>
      <c r="K34" s="21"/>
      <c r="L34" s="21">
        <v>4414</v>
      </c>
      <c r="M34" s="21">
        <v>3043</v>
      </c>
      <c r="N34" s="21">
        <v>457</v>
      </c>
      <c r="O34" s="23">
        <f t="shared" si="2"/>
        <v>0</v>
      </c>
      <c r="P34" s="21"/>
      <c r="Q34" s="21"/>
      <c r="R34" s="23">
        <f t="shared" si="3"/>
        <v>0</v>
      </c>
      <c r="S34" s="21"/>
      <c r="T34" s="21"/>
      <c r="U34" s="23">
        <f t="shared" si="4"/>
        <v>0</v>
      </c>
      <c r="V34" s="21"/>
      <c r="W34" s="21"/>
    </row>
    <row r="35" spans="1:23" s="3" customFormat="1" ht="17.100000000000001" customHeight="1" x14ac:dyDescent="0.15">
      <c r="A35" s="9">
        <v>24</v>
      </c>
      <c r="B35" s="10" t="s">
        <v>45</v>
      </c>
      <c r="C35" s="9">
        <f t="shared" si="6"/>
        <v>53034</v>
      </c>
      <c r="D35" s="9">
        <f t="shared" si="9"/>
        <v>11541</v>
      </c>
      <c r="E35" s="9">
        <f t="shared" si="7"/>
        <v>41493</v>
      </c>
      <c r="F35" s="21">
        <f t="shared" si="11"/>
        <v>39872</v>
      </c>
      <c r="G35" s="21">
        <v>9945</v>
      </c>
      <c r="H35" s="24">
        <v>847</v>
      </c>
      <c r="I35" s="21">
        <v>29927</v>
      </c>
      <c r="J35" s="23">
        <f t="shared" ref="J35:J66" si="13">K35+L35</f>
        <v>6936</v>
      </c>
      <c r="K35" s="21">
        <v>1408</v>
      </c>
      <c r="L35" s="21">
        <v>5528</v>
      </c>
      <c r="M35" s="21">
        <v>5818</v>
      </c>
      <c r="N35" s="21">
        <v>873</v>
      </c>
      <c r="O35" s="23">
        <f t="shared" ref="O35:O66" si="14">P35+Q35</f>
        <v>408</v>
      </c>
      <c r="P35" s="21">
        <v>188</v>
      </c>
      <c r="Q35" s="21">
        <v>220</v>
      </c>
      <c r="R35" s="23">
        <f t="shared" ref="R35:R66" si="15">S35+T35</f>
        <v>0</v>
      </c>
      <c r="S35" s="21"/>
      <c r="T35" s="21"/>
      <c r="U35" s="23">
        <f t="shared" ref="U35:U66" si="16">V35+W35</f>
        <v>0</v>
      </c>
      <c r="V35" s="21"/>
      <c r="W35" s="21"/>
    </row>
    <row r="36" spans="1:23" s="3" customFormat="1" ht="17.100000000000001" customHeight="1" x14ac:dyDescent="0.15">
      <c r="A36" s="9">
        <v>25</v>
      </c>
      <c r="B36" s="10" t="s">
        <v>46</v>
      </c>
      <c r="C36" s="9">
        <f t="shared" si="6"/>
        <v>8356</v>
      </c>
      <c r="D36" s="9">
        <f t="shared" si="9"/>
        <v>1345</v>
      </c>
      <c r="E36" s="9">
        <f t="shared" si="7"/>
        <v>7011</v>
      </c>
      <c r="F36" s="21">
        <f t="shared" si="11"/>
        <v>5073</v>
      </c>
      <c r="G36" s="21">
        <v>1345</v>
      </c>
      <c r="H36" s="24"/>
      <c r="I36" s="21">
        <v>3728</v>
      </c>
      <c r="J36" s="23">
        <f t="shared" si="13"/>
        <v>1688</v>
      </c>
      <c r="K36" s="21"/>
      <c r="L36" s="21">
        <v>1688</v>
      </c>
      <c r="M36" s="21">
        <v>1595</v>
      </c>
      <c r="N36" s="21">
        <v>240</v>
      </c>
      <c r="O36" s="23">
        <f t="shared" si="14"/>
        <v>0</v>
      </c>
      <c r="P36" s="21"/>
      <c r="Q36" s="21"/>
      <c r="R36" s="23">
        <f t="shared" si="15"/>
        <v>0</v>
      </c>
      <c r="S36" s="21"/>
      <c r="T36" s="21"/>
      <c r="U36" s="23">
        <f t="shared" si="16"/>
        <v>0</v>
      </c>
      <c r="V36" s="21"/>
      <c r="W36" s="21"/>
    </row>
    <row r="37" spans="1:23" s="3" customFormat="1" ht="17.100000000000001" customHeight="1" x14ac:dyDescent="0.15">
      <c r="A37" s="9">
        <v>26</v>
      </c>
      <c r="B37" s="10" t="s">
        <v>47</v>
      </c>
      <c r="C37" s="9">
        <f t="shared" si="6"/>
        <v>10253</v>
      </c>
      <c r="D37" s="9">
        <f t="shared" si="9"/>
        <v>1862</v>
      </c>
      <c r="E37" s="9">
        <f t="shared" si="7"/>
        <v>8391</v>
      </c>
      <c r="F37" s="21">
        <f t="shared" si="11"/>
        <v>6441</v>
      </c>
      <c r="G37" s="21">
        <v>1862</v>
      </c>
      <c r="H37" s="24"/>
      <c r="I37" s="21">
        <v>4579</v>
      </c>
      <c r="J37" s="23">
        <f t="shared" si="13"/>
        <v>2123</v>
      </c>
      <c r="K37" s="21"/>
      <c r="L37" s="21">
        <v>2123</v>
      </c>
      <c r="M37" s="21">
        <v>1689</v>
      </c>
      <c r="N37" s="21">
        <v>254</v>
      </c>
      <c r="O37" s="23">
        <f t="shared" si="14"/>
        <v>0</v>
      </c>
      <c r="P37" s="21"/>
      <c r="Q37" s="21"/>
      <c r="R37" s="23">
        <f t="shared" si="15"/>
        <v>0</v>
      </c>
      <c r="S37" s="21"/>
      <c r="T37" s="21"/>
      <c r="U37" s="23">
        <f t="shared" si="16"/>
        <v>0</v>
      </c>
      <c r="V37" s="21"/>
      <c r="W37" s="21"/>
    </row>
    <row r="38" spans="1:23" s="2" customFormat="1" ht="17.100000000000001" customHeight="1" x14ac:dyDescent="0.15">
      <c r="A38" s="7" t="s">
        <v>48</v>
      </c>
      <c r="B38" s="8" t="s">
        <v>49</v>
      </c>
      <c r="C38" s="7">
        <f>C39+C40+C41+C42+C43+C44+C45+C46+C47</f>
        <v>96052</v>
      </c>
      <c r="D38" s="7">
        <f>D39+D40+D41+D42+D43+D44+D45+D46+D47</f>
        <v>15018</v>
      </c>
      <c r="E38" s="7">
        <f>E39+E40+E41+E42+E43+E44+E45+E46+E47</f>
        <v>81034</v>
      </c>
      <c r="F38" s="17">
        <f>F39+F40+F41+F42+F43+F44+F45+F46+F47</f>
        <v>74052</v>
      </c>
      <c r="G38" s="17">
        <f>G39+G40+G41+G42+G43+G44+G45+G46+G47</f>
        <v>15018</v>
      </c>
      <c r="H38" s="20">
        <v>144</v>
      </c>
      <c r="I38" s="17">
        <f t="shared" ref="I38:W38" si="17">I39+I40+I41+I42+I43+I44+I45+I46+I47</f>
        <v>59034</v>
      </c>
      <c r="J38" s="19">
        <f t="shared" si="13"/>
        <v>10088</v>
      </c>
      <c r="K38" s="17">
        <f t="shared" si="17"/>
        <v>0</v>
      </c>
      <c r="L38" s="17">
        <f t="shared" si="17"/>
        <v>10088</v>
      </c>
      <c r="M38" s="17">
        <f t="shared" si="17"/>
        <v>11390</v>
      </c>
      <c r="N38" s="17">
        <f t="shared" si="17"/>
        <v>1712</v>
      </c>
      <c r="O38" s="19">
        <f t="shared" si="14"/>
        <v>328</v>
      </c>
      <c r="P38" s="17">
        <f t="shared" si="17"/>
        <v>0</v>
      </c>
      <c r="Q38" s="17">
        <f t="shared" si="17"/>
        <v>328</v>
      </c>
      <c r="R38" s="19">
        <f t="shared" si="15"/>
        <v>94</v>
      </c>
      <c r="S38" s="17">
        <f t="shared" si="17"/>
        <v>0</v>
      </c>
      <c r="T38" s="17">
        <f t="shared" si="17"/>
        <v>94</v>
      </c>
      <c r="U38" s="19">
        <f t="shared" si="16"/>
        <v>100</v>
      </c>
      <c r="V38" s="17">
        <f t="shared" si="17"/>
        <v>0</v>
      </c>
      <c r="W38" s="17">
        <f t="shared" si="17"/>
        <v>100</v>
      </c>
    </row>
    <row r="39" spans="1:23" s="3" customFormat="1" ht="17.100000000000001" customHeight="1" x14ac:dyDescent="0.15">
      <c r="A39" s="9">
        <v>27</v>
      </c>
      <c r="B39" s="10" t="s">
        <v>50</v>
      </c>
      <c r="C39" s="9">
        <f t="shared" si="6"/>
        <v>27470</v>
      </c>
      <c r="D39" s="9">
        <f t="shared" si="9"/>
        <v>4811</v>
      </c>
      <c r="E39" s="9">
        <f t="shared" si="7"/>
        <v>22659</v>
      </c>
      <c r="F39" s="21">
        <f t="shared" si="11"/>
        <v>21938</v>
      </c>
      <c r="G39" s="21">
        <v>4811</v>
      </c>
      <c r="H39" s="24"/>
      <c r="I39" s="21">
        <v>17127</v>
      </c>
      <c r="J39" s="23">
        <f t="shared" si="13"/>
        <v>3560</v>
      </c>
      <c r="K39" s="21"/>
      <c r="L39" s="21">
        <v>3560</v>
      </c>
      <c r="M39" s="21">
        <v>1972</v>
      </c>
      <c r="N39" s="21">
        <v>296</v>
      </c>
      <c r="O39" s="23">
        <f t="shared" si="14"/>
        <v>0</v>
      </c>
      <c r="P39" s="21"/>
      <c r="Q39" s="21"/>
      <c r="R39" s="23">
        <f t="shared" si="15"/>
        <v>0</v>
      </c>
      <c r="S39" s="21"/>
      <c r="T39" s="21"/>
      <c r="U39" s="23">
        <f t="shared" si="16"/>
        <v>0</v>
      </c>
      <c r="V39" s="21"/>
      <c r="W39" s="21"/>
    </row>
    <row r="40" spans="1:23" s="3" customFormat="1" ht="17.100000000000001" customHeight="1" x14ac:dyDescent="0.15">
      <c r="A40" s="9">
        <v>28</v>
      </c>
      <c r="B40" s="10" t="s">
        <v>51</v>
      </c>
      <c r="C40" s="9">
        <f t="shared" si="6"/>
        <v>7326</v>
      </c>
      <c r="D40" s="9">
        <f t="shared" si="9"/>
        <v>1402</v>
      </c>
      <c r="E40" s="9">
        <f t="shared" si="7"/>
        <v>5924</v>
      </c>
      <c r="F40" s="21">
        <f t="shared" si="11"/>
        <v>5669</v>
      </c>
      <c r="G40" s="21">
        <v>1402</v>
      </c>
      <c r="H40" s="24"/>
      <c r="I40" s="21">
        <v>4267</v>
      </c>
      <c r="J40" s="23">
        <f t="shared" si="13"/>
        <v>507</v>
      </c>
      <c r="K40" s="21"/>
      <c r="L40" s="21">
        <v>507</v>
      </c>
      <c r="M40" s="21">
        <v>1050</v>
      </c>
      <c r="N40" s="21">
        <v>158</v>
      </c>
      <c r="O40" s="23">
        <f t="shared" si="14"/>
        <v>0</v>
      </c>
      <c r="P40" s="21"/>
      <c r="Q40" s="21"/>
      <c r="R40" s="23">
        <f t="shared" si="15"/>
        <v>0</v>
      </c>
      <c r="S40" s="21"/>
      <c r="T40" s="21"/>
      <c r="U40" s="23">
        <f t="shared" si="16"/>
        <v>100</v>
      </c>
      <c r="V40" s="21"/>
      <c r="W40" s="21">
        <v>100</v>
      </c>
    </row>
    <row r="41" spans="1:23" s="3" customFormat="1" ht="17.100000000000001" customHeight="1" x14ac:dyDescent="0.15">
      <c r="A41" s="9">
        <v>29</v>
      </c>
      <c r="B41" s="10" t="s">
        <v>52</v>
      </c>
      <c r="C41" s="9">
        <f t="shared" si="6"/>
        <v>3236</v>
      </c>
      <c r="D41" s="9">
        <f t="shared" si="9"/>
        <v>557</v>
      </c>
      <c r="E41" s="9">
        <f t="shared" si="7"/>
        <v>2679</v>
      </c>
      <c r="F41" s="21">
        <f t="shared" si="11"/>
        <v>2837</v>
      </c>
      <c r="G41" s="21">
        <v>557</v>
      </c>
      <c r="H41" s="24"/>
      <c r="I41" s="21">
        <v>2280</v>
      </c>
      <c r="J41" s="23">
        <f t="shared" si="13"/>
        <v>399</v>
      </c>
      <c r="K41" s="21"/>
      <c r="L41" s="21">
        <v>399</v>
      </c>
      <c r="M41" s="21"/>
      <c r="N41" s="21"/>
      <c r="O41" s="23">
        <f t="shared" si="14"/>
        <v>0</v>
      </c>
      <c r="P41" s="21"/>
      <c r="Q41" s="21"/>
      <c r="R41" s="23">
        <f t="shared" si="15"/>
        <v>0</v>
      </c>
      <c r="S41" s="21"/>
      <c r="T41" s="21"/>
      <c r="U41" s="23">
        <f t="shared" si="16"/>
        <v>0</v>
      </c>
      <c r="V41" s="21"/>
      <c r="W41" s="21"/>
    </row>
    <row r="42" spans="1:23" s="3" customFormat="1" ht="17.100000000000001" customHeight="1" x14ac:dyDescent="0.15">
      <c r="A42" s="9">
        <v>30</v>
      </c>
      <c r="B42" s="10" t="s">
        <v>53</v>
      </c>
      <c r="C42" s="9">
        <f t="shared" ref="C42:C73" si="18">D42+E42</f>
        <v>8673</v>
      </c>
      <c r="D42" s="9">
        <f t="shared" ref="D42:D73" si="19">G42+K42+P42+S42+V42</f>
        <v>888</v>
      </c>
      <c r="E42" s="9">
        <f t="shared" ref="E42:E73" si="20">I42+L42+M42+T42+Q42+W42</f>
        <v>7785</v>
      </c>
      <c r="F42" s="21">
        <f t="shared" si="11"/>
        <v>6192</v>
      </c>
      <c r="G42" s="21">
        <v>888</v>
      </c>
      <c r="H42" s="24">
        <v>144</v>
      </c>
      <c r="I42" s="21">
        <v>5304</v>
      </c>
      <c r="J42" s="23">
        <f t="shared" si="13"/>
        <v>1044</v>
      </c>
      <c r="K42" s="21"/>
      <c r="L42" s="21">
        <v>1044</v>
      </c>
      <c r="M42" s="21">
        <v>1109</v>
      </c>
      <c r="N42" s="21">
        <v>167</v>
      </c>
      <c r="O42" s="23">
        <f t="shared" si="14"/>
        <v>328</v>
      </c>
      <c r="P42" s="21"/>
      <c r="Q42" s="21">
        <v>328</v>
      </c>
      <c r="R42" s="23">
        <f t="shared" si="15"/>
        <v>0</v>
      </c>
      <c r="S42" s="21"/>
      <c r="T42" s="21"/>
      <c r="U42" s="23">
        <f t="shared" si="16"/>
        <v>0</v>
      </c>
      <c r="V42" s="21"/>
      <c r="W42" s="21"/>
    </row>
    <row r="43" spans="1:23" s="3" customFormat="1" ht="17.100000000000001" customHeight="1" x14ac:dyDescent="0.15">
      <c r="A43" s="9">
        <v>31</v>
      </c>
      <c r="B43" s="10" t="s">
        <v>54</v>
      </c>
      <c r="C43" s="9">
        <f t="shared" si="18"/>
        <v>14010</v>
      </c>
      <c r="D43" s="9">
        <f t="shared" si="19"/>
        <v>2067</v>
      </c>
      <c r="E43" s="9">
        <f t="shared" si="20"/>
        <v>11943</v>
      </c>
      <c r="F43" s="21">
        <f t="shared" si="11"/>
        <v>11157</v>
      </c>
      <c r="G43" s="21">
        <v>2067</v>
      </c>
      <c r="H43" s="24"/>
      <c r="I43" s="21">
        <v>9090</v>
      </c>
      <c r="J43" s="23">
        <f t="shared" si="13"/>
        <v>1531</v>
      </c>
      <c r="K43" s="21"/>
      <c r="L43" s="21">
        <v>1531</v>
      </c>
      <c r="M43" s="21">
        <v>1311</v>
      </c>
      <c r="N43" s="21">
        <v>197</v>
      </c>
      <c r="O43" s="23">
        <f t="shared" si="14"/>
        <v>0</v>
      </c>
      <c r="P43" s="21"/>
      <c r="Q43" s="21"/>
      <c r="R43" s="23">
        <f t="shared" si="15"/>
        <v>11</v>
      </c>
      <c r="S43" s="21"/>
      <c r="T43" s="21">
        <v>11</v>
      </c>
      <c r="U43" s="23">
        <f t="shared" si="16"/>
        <v>0</v>
      </c>
      <c r="V43" s="21"/>
      <c r="W43" s="21"/>
    </row>
    <row r="44" spans="1:23" s="3" customFormat="1" ht="17.100000000000001" customHeight="1" x14ac:dyDescent="0.15">
      <c r="A44" s="9">
        <v>32</v>
      </c>
      <c r="B44" s="10" t="s">
        <v>55</v>
      </c>
      <c r="C44" s="9">
        <f t="shared" si="18"/>
        <v>9004</v>
      </c>
      <c r="D44" s="9">
        <f t="shared" si="19"/>
        <v>1348</v>
      </c>
      <c r="E44" s="9">
        <f t="shared" si="20"/>
        <v>7656</v>
      </c>
      <c r="F44" s="21">
        <f t="shared" si="11"/>
        <v>6974</v>
      </c>
      <c r="G44" s="21">
        <v>1348</v>
      </c>
      <c r="H44" s="24"/>
      <c r="I44" s="21">
        <v>5626</v>
      </c>
      <c r="J44" s="23">
        <f t="shared" si="13"/>
        <v>915</v>
      </c>
      <c r="K44" s="21"/>
      <c r="L44" s="21">
        <v>915</v>
      </c>
      <c r="M44" s="21">
        <v>1115</v>
      </c>
      <c r="N44" s="21">
        <v>168</v>
      </c>
      <c r="O44" s="23">
        <f t="shared" si="14"/>
        <v>0</v>
      </c>
      <c r="P44" s="21"/>
      <c r="Q44" s="21"/>
      <c r="R44" s="23">
        <f t="shared" si="15"/>
        <v>0</v>
      </c>
      <c r="S44" s="21"/>
      <c r="T44" s="21"/>
      <c r="U44" s="23">
        <f t="shared" si="16"/>
        <v>0</v>
      </c>
      <c r="V44" s="21"/>
      <c r="W44" s="21"/>
    </row>
    <row r="45" spans="1:23" s="3" customFormat="1" ht="17.100000000000001" customHeight="1" x14ac:dyDescent="0.15">
      <c r="A45" s="9">
        <v>33</v>
      </c>
      <c r="B45" s="10" t="s">
        <v>56</v>
      </c>
      <c r="C45" s="9">
        <f t="shared" si="18"/>
        <v>7918</v>
      </c>
      <c r="D45" s="9">
        <f t="shared" si="19"/>
        <v>1183</v>
      </c>
      <c r="E45" s="9">
        <f t="shared" si="20"/>
        <v>6735</v>
      </c>
      <c r="F45" s="21">
        <f t="shared" si="11"/>
        <v>5752</v>
      </c>
      <c r="G45" s="21">
        <v>1183</v>
      </c>
      <c r="H45" s="24"/>
      <c r="I45" s="21">
        <v>4569</v>
      </c>
      <c r="J45" s="23">
        <f t="shared" si="13"/>
        <v>1027</v>
      </c>
      <c r="K45" s="21"/>
      <c r="L45" s="21">
        <v>1027</v>
      </c>
      <c r="M45" s="21">
        <v>1139</v>
      </c>
      <c r="N45" s="21">
        <v>171</v>
      </c>
      <c r="O45" s="23">
        <f t="shared" si="14"/>
        <v>0</v>
      </c>
      <c r="P45" s="21"/>
      <c r="Q45" s="21"/>
      <c r="R45" s="23">
        <f t="shared" si="15"/>
        <v>0</v>
      </c>
      <c r="S45" s="21"/>
      <c r="T45" s="21"/>
      <c r="U45" s="23">
        <f t="shared" si="16"/>
        <v>0</v>
      </c>
      <c r="V45" s="21"/>
      <c r="W45" s="21"/>
    </row>
    <row r="46" spans="1:23" s="3" customFormat="1" ht="17.100000000000001" customHeight="1" x14ac:dyDescent="0.15">
      <c r="A46" s="9">
        <v>34</v>
      </c>
      <c r="B46" s="10" t="s">
        <v>57</v>
      </c>
      <c r="C46" s="9">
        <f t="shared" si="18"/>
        <v>8083</v>
      </c>
      <c r="D46" s="9">
        <f t="shared" si="19"/>
        <v>1212</v>
      </c>
      <c r="E46" s="9">
        <f t="shared" si="20"/>
        <v>6871</v>
      </c>
      <c r="F46" s="21">
        <f t="shared" si="11"/>
        <v>6798</v>
      </c>
      <c r="G46" s="21">
        <v>1212</v>
      </c>
      <c r="H46" s="24"/>
      <c r="I46" s="21">
        <v>5586</v>
      </c>
      <c r="J46" s="23">
        <f t="shared" si="13"/>
        <v>187</v>
      </c>
      <c r="K46" s="21"/>
      <c r="L46" s="21">
        <v>187</v>
      </c>
      <c r="M46" s="21">
        <v>1098</v>
      </c>
      <c r="N46" s="21">
        <v>165</v>
      </c>
      <c r="O46" s="23">
        <f t="shared" si="14"/>
        <v>0</v>
      </c>
      <c r="P46" s="21"/>
      <c r="Q46" s="21"/>
      <c r="R46" s="23">
        <f t="shared" si="15"/>
        <v>0</v>
      </c>
      <c r="S46" s="21"/>
      <c r="T46" s="21"/>
      <c r="U46" s="23">
        <f t="shared" si="16"/>
        <v>0</v>
      </c>
      <c r="V46" s="21"/>
      <c r="W46" s="21"/>
    </row>
    <row r="47" spans="1:23" s="3" customFormat="1" ht="17.100000000000001" customHeight="1" x14ac:dyDescent="0.15">
      <c r="A47" s="9">
        <v>35</v>
      </c>
      <c r="B47" s="10" t="s">
        <v>58</v>
      </c>
      <c r="C47" s="9">
        <f t="shared" si="18"/>
        <v>10332</v>
      </c>
      <c r="D47" s="9">
        <f t="shared" si="19"/>
        <v>1550</v>
      </c>
      <c r="E47" s="9">
        <f t="shared" si="20"/>
        <v>8782</v>
      </c>
      <c r="F47" s="21">
        <f t="shared" si="11"/>
        <v>6735</v>
      </c>
      <c r="G47" s="21">
        <v>1550</v>
      </c>
      <c r="H47" s="24"/>
      <c r="I47" s="21">
        <v>5185</v>
      </c>
      <c r="J47" s="23">
        <f t="shared" si="13"/>
        <v>918</v>
      </c>
      <c r="K47" s="21"/>
      <c r="L47" s="21">
        <v>918</v>
      </c>
      <c r="M47" s="21">
        <v>2596</v>
      </c>
      <c r="N47" s="21">
        <v>390</v>
      </c>
      <c r="O47" s="23">
        <f t="shared" si="14"/>
        <v>0</v>
      </c>
      <c r="P47" s="21"/>
      <c r="Q47" s="21"/>
      <c r="R47" s="23">
        <f t="shared" si="15"/>
        <v>83</v>
      </c>
      <c r="S47" s="21"/>
      <c r="T47" s="21">
        <v>83</v>
      </c>
      <c r="U47" s="23">
        <f t="shared" si="16"/>
        <v>0</v>
      </c>
      <c r="V47" s="21"/>
      <c r="W47" s="21"/>
    </row>
    <row r="48" spans="1:23" s="2" customFormat="1" ht="17.100000000000001" customHeight="1" x14ac:dyDescent="0.15">
      <c r="A48" s="7" t="s">
        <v>59</v>
      </c>
      <c r="B48" s="8" t="s">
        <v>60</v>
      </c>
      <c r="C48" s="7">
        <f>C49+C50+C51+C52+C53+C54+C55+C56+C57+C58+C59</f>
        <v>52674</v>
      </c>
      <c r="D48" s="7">
        <f>D49+D50+D51+D52+D53+D54+D55+D56+D57+D58+D59</f>
        <v>21411</v>
      </c>
      <c r="E48" s="7">
        <f>E49+E50+E51+E52+E53+E54+E55+E56+E57+E58+E59</f>
        <v>31263</v>
      </c>
      <c r="F48" s="17">
        <f>F49+F50+F51+F52+F53+F54+F55+F56+F57+F58+F59</f>
        <v>46273</v>
      </c>
      <c r="G48" s="17">
        <f>G49+G50+G51+G52+G53+G54+G55+G56+G57+G58+G59</f>
        <v>21411</v>
      </c>
      <c r="H48" s="20">
        <v>80</v>
      </c>
      <c r="I48" s="17">
        <f t="shared" ref="I48:W48" si="21">I49+I50+I51+I52+I53+I54+I55+I56+I57+I58+I59</f>
        <v>24862</v>
      </c>
      <c r="J48" s="19">
        <f t="shared" si="13"/>
        <v>5202</v>
      </c>
      <c r="K48" s="17">
        <f t="shared" si="21"/>
        <v>0</v>
      </c>
      <c r="L48" s="17">
        <f t="shared" si="21"/>
        <v>5202</v>
      </c>
      <c r="M48" s="17">
        <f t="shared" si="21"/>
        <v>808</v>
      </c>
      <c r="N48" s="17">
        <f t="shared" si="21"/>
        <v>122</v>
      </c>
      <c r="O48" s="19">
        <f t="shared" si="14"/>
        <v>227</v>
      </c>
      <c r="P48" s="17">
        <f t="shared" si="21"/>
        <v>0</v>
      </c>
      <c r="Q48" s="17">
        <f t="shared" si="21"/>
        <v>227</v>
      </c>
      <c r="R48" s="19">
        <f t="shared" si="15"/>
        <v>164</v>
      </c>
      <c r="S48" s="17">
        <f t="shared" si="21"/>
        <v>0</v>
      </c>
      <c r="T48" s="17">
        <f t="shared" si="21"/>
        <v>164</v>
      </c>
      <c r="U48" s="19">
        <f t="shared" si="16"/>
        <v>0</v>
      </c>
      <c r="V48" s="17">
        <f t="shared" si="21"/>
        <v>0</v>
      </c>
      <c r="W48" s="17">
        <f t="shared" si="21"/>
        <v>0</v>
      </c>
    </row>
    <row r="49" spans="1:23" s="3" customFormat="1" ht="17.100000000000001" customHeight="1" x14ac:dyDescent="0.15">
      <c r="A49" s="9">
        <v>36</v>
      </c>
      <c r="B49" s="10" t="s">
        <v>43</v>
      </c>
      <c r="C49" s="9">
        <f t="shared" si="18"/>
        <v>0</v>
      </c>
      <c r="D49" s="9">
        <f t="shared" si="19"/>
        <v>0</v>
      </c>
      <c r="E49" s="9">
        <f t="shared" si="20"/>
        <v>0</v>
      </c>
      <c r="F49" s="21">
        <f t="shared" si="11"/>
        <v>0</v>
      </c>
      <c r="G49" s="21"/>
      <c r="H49" s="24"/>
      <c r="I49" s="21"/>
      <c r="J49" s="23">
        <f t="shared" si="13"/>
        <v>0</v>
      </c>
      <c r="K49" s="21"/>
      <c r="L49" s="21"/>
      <c r="M49" s="26"/>
      <c r="N49" s="26"/>
      <c r="O49" s="23">
        <f t="shared" si="14"/>
        <v>0</v>
      </c>
      <c r="P49" s="21"/>
      <c r="Q49" s="21"/>
      <c r="R49" s="23">
        <f t="shared" si="15"/>
        <v>0</v>
      </c>
      <c r="S49" s="21"/>
      <c r="T49" s="21"/>
      <c r="U49" s="23">
        <f t="shared" si="16"/>
        <v>0</v>
      </c>
      <c r="V49" s="21"/>
      <c r="W49" s="21"/>
    </row>
    <row r="50" spans="1:23" s="3" customFormat="1" ht="17.100000000000001" customHeight="1" x14ac:dyDescent="0.15">
      <c r="A50" s="9">
        <v>37</v>
      </c>
      <c r="B50" s="10" t="s">
        <v>61</v>
      </c>
      <c r="C50" s="9">
        <f t="shared" si="18"/>
        <v>4129</v>
      </c>
      <c r="D50" s="9">
        <f t="shared" si="19"/>
        <v>680</v>
      </c>
      <c r="E50" s="9">
        <f t="shared" si="20"/>
        <v>3449</v>
      </c>
      <c r="F50" s="21">
        <f t="shared" si="11"/>
        <v>2555</v>
      </c>
      <c r="G50" s="21">
        <v>680</v>
      </c>
      <c r="H50" s="24"/>
      <c r="I50" s="21">
        <v>1875</v>
      </c>
      <c r="J50" s="23">
        <f t="shared" si="13"/>
        <v>1254</v>
      </c>
      <c r="K50" s="21"/>
      <c r="L50" s="21">
        <v>1254</v>
      </c>
      <c r="M50" s="21">
        <v>320</v>
      </c>
      <c r="N50" s="21">
        <v>48</v>
      </c>
      <c r="O50" s="23">
        <f t="shared" si="14"/>
        <v>0</v>
      </c>
      <c r="P50" s="21"/>
      <c r="Q50" s="21"/>
      <c r="R50" s="23">
        <f t="shared" si="15"/>
        <v>0</v>
      </c>
      <c r="S50" s="21"/>
      <c r="T50" s="21"/>
      <c r="U50" s="23">
        <f t="shared" si="16"/>
        <v>0</v>
      </c>
      <c r="V50" s="21"/>
      <c r="W50" s="21"/>
    </row>
    <row r="51" spans="1:23" s="3" customFormat="1" ht="17.100000000000001" customHeight="1" x14ac:dyDescent="0.15">
      <c r="A51" s="9">
        <v>38</v>
      </c>
      <c r="B51" s="10" t="s">
        <v>62</v>
      </c>
      <c r="C51" s="9">
        <f t="shared" si="18"/>
        <v>5635</v>
      </c>
      <c r="D51" s="9">
        <f t="shared" si="19"/>
        <v>1125</v>
      </c>
      <c r="E51" s="9">
        <f t="shared" si="20"/>
        <v>4510</v>
      </c>
      <c r="F51" s="21">
        <f t="shared" ref="F51:F82" si="22">G51+I51</f>
        <v>4600</v>
      </c>
      <c r="G51" s="21">
        <v>1125</v>
      </c>
      <c r="H51" s="24"/>
      <c r="I51" s="21">
        <v>3475</v>
      </c>
      <c r="J51" s="23">
        <f t="shared" si="13"/>
        <v>547</v>
      </c>
      <c r="K51" s="21"/>
      <c r="L51" s="21">
        <v>547</v>
      </c>
      <c r="M51" s="21">
        <v>488</v>
      </c>
      <c r="N51" s="21">
        <v>74</v>
      </c>
      <c r="O51" s="23">
        <f t="shared" si="14"/>
        <v>0</v>
      </c>
      <c r="P51" s="21"/>
      <c r="Q51" s="21"/>
      <c r="R51" s="23">
        <f t="shared" si="15"/>
        <v>0</v>
      </c>
      <c r="S51" s="21"/>
      <c r="T51" s="21"/>
      <c r="U51" s="23">
        <f t="shared" si="16"/>
        <v>0</v>
      </c>
      <c r="V51" s="21"/>
      <c r="W51" s="21"/>
    </row>
    <row r="52" spans="1:23" s="3" customFormat="1" ht="17.100000000000001" customHeight="1" x14ac:dyDescent="0.15">
      <c r="A52" s="9">
        <v>39</v>
      </c>
      <c r="B52" s="10" t="s">
        <v>63</v>
      </c>
      <c r="C52" s="9">
        <f t="shared" si="18"/>
        <v>2137</v>
      </c>
      <c r="D52" s="9">
        <f t="shared" si="19"/>
        <v>997</v>
      </c>
      <c r="E52" s="9">
        <f t="shared" si="20"/>
        <v>1140</v>
      </c>
      <c r="F52" s="21">
        <f t="shared" si="22"/>
        <v>1997</v>
      </c>
      <c r="G52" s="21">
        <v>997</v>
      </c>
      <c r="H52" s="24"/>
      <c r="I52" s="21">
        <v>1000</v>
      </c>
      <c r="J52" s="23">
        <f t="shared" si="13"/>
        <v>140</v>
      </c>
      <c r="K52" s="21"/>
      <c r="L52" s="21">
        <v>140</v>
      </c>
      <c r="M52" s="21"/>
      <c r="N52" s="21"/>
      <c r="O52" s="23">
        <f t="shared" si="14"/>
        <v>0</v>
      </c>
      <c r="P52" s="21"/>
      <c r="Q52" s="21"/>
      <c r="R52" s="23">
        <f t="shared" si="15"/>
        <v>0</v>
      </c>
      <c r="S52" s="21"/>
      <c r="T52" s="21"/>
      <c r="U52" s="23">
        <f t="shared" si="16"/>
        <v>0</v>
      </c>
      <c r="V52" s="21"/>
      <c r="W52" s="21"/>
    </row>
    <row r="53" spans="1:23" s="3" customFormat="1" ht="17.100000000000001" customHeight="1" x14ac:dyDescent="0.15">
      <c r="A53" s="9">
        <v>40</v>
      </c>
      <c r="B53" s="10" t="s">
        <v>64</v>
      </c>
      <c r="C53" s="9">
        <f t="shared" si="18"/>
        <v>6133</v>
      </c>
      <c r="D53" s="9">
        <f t="shared" si="19"/>
        <v>3038</v>
      </c>
      <c r="E53" s="9">
        <f t="shared" si="20"/>
        <v>3095</v>
      </c>
      <c r="F53" s="21">
        <f t="shared" si="22"/>
        <v>5944</v>
      </c>
      <c r="G53" s="21">
        <v>3038</v>
      </c>
      <c r="H53" s="24">
        <v>80</v>
      </c>
      <c r="I53" s="21">
        <v>2906</v>
      </c>
      <c r="J53" s="23">
        <f t="shared" si="13"/>
        <v>171</v>
      </c>
      <c r="K53" s="21"/>
      <c r="L53" s="21">
        <v>171</v>
      </c>
      <c r="M53" s="21"/>
      <c r="N53" s="21"/>
      <c r="O53" s="23">
        <f t="shared" si="14"/>
        <v>18</v>
      </c>
      <c r="P53" s="21"/>
      <c r="Q53" s="21">
        <v>18</v>
      </c>
      <c r="R53" s="23">
        <f t="shared" si="15"/>
        <v>0</v>
      </c>
      <c r="S53" s="21"/>
      <c r="T53" s="21"/>
      <c r="U53" s="23">
        <f t="shared" si="16"/>
        <v>0</v>
      </c>
      <c r="V53" s="21"/>
      <c r="W53" s="21"/>
    </row>
    <row r="54" spans="1:23" s="3" customFormat="1" ht="17.100000000000001" customHeight="1" x14ac:dyDescent="0.15">
      <c r="A54" s="9">
        <v>41</v>
      </c>
      <c r="B54" s="10" t="s">
        <v>65</v>
      </c>
      <c r="C54" s="9">
        <f t="shared" si="18"/>
        <v>5480</v>
      </c>
      <c r="D54" s="9">
        <f t="shared" si="19"/>
        <v>2286</v>
      </c>
      <c r="E54" s="9">
        <f t="shared" si="20"/>
        <v>3194</v>
      </c>
      <c r="F54" s="21">
        <f t="shared" si="22"/>
        <v>4561</v>
      </c>
      <c r="G54" s="21">
        <v>2286</v>
      </c>
      <c r="H54" s="24"/>
      <c r="I54" s="21">
        <v>2275</v>
      </c>
      <c r="J54" s="23">
        <f t="shared" si="13"/>
        <v>878</v>
      </c>
      <c r="K54" s="21"/>
      <c r="L54" s="21">
        <v>878</v>
      </c>
      <c r="M54" s="21"/>
      <c r="N54" s="21"/>
      <c r="O54" s="23">
        <f t="shared" si="14"/>
        <v>0</v>
      </c>
      <c r="P54" s="21"/>
      <c r="Q54" s="21"/>
      <c r="R54" s="23">
        <f t="shared" si="15"/>
        <v>41</v>
      </c>
      <c r="S54" s="21"/>
      <c r="T54" s="21">
        <v>41</v>
      </c>
      <c r="U54" s="23">
        <f t="shared" si="16"/>
        <v>0</v>
      </c>
      <c r="V54" s="21"/>
      <c r="W54" s="21"/>
    </row>
    <row r="55" spans="1:23" s="3" customFormat="1" ht="17.100000000000001" customHeight="1" x14ac:dyDescent="0.15">
      <c r="A55" s="9">
        <v>42</v>
      </c>
      <c r="B55" s="10" t="s">
        <v>66</v>
      </c>
      <c r="C55" s="9">
        <f t="shared" si="18"/>
        <v>7996</v>
      </c>
      <c r="D55" s="9">
        <f t="shared" si="19"/>
        <v>3873</v>
      </c>
      <c r="E55" s="9">
        <f t="shared" si="20"/>
        <v>4123</v>
      </c>
      <c r="F55" s="21">
        <f t="shared" si="22"/>
        <v>7698</v>
      </c>
      <c r="G55" s="21">
        <v>3873</v>
      </c>
      <c r="H55" s="24"/>
      <c r="I55" s="21">
        <v>3825</v>
      </c>
      <c r="J55" s="23">
        <f t="shared" si="13"/>
        <v>216</v>
      </c>
      <c r="K55" s="21"/>
      <c r="L55" s="21">
        <v>216</v>
      </c>
      <c r="M55" s="21"/>
      <c r="N55" s="21"/>
      <c r="O55" s="23">
        <f t="shared" si="14"/>
        <v>0</v>
      </c>
      <c r="P55" s="21"/>
      <c r="Q55" s="21"/>
      <c r="R55" s="23">
        <f t="shared" si="15"/>
        <v>82</v>
      </c>
      <c r="S55" s="21"/>
      <c r="T55" s="21">
        <v>82</v>
      </c>
      <c r="U55" s="23">
        <f t="shared" si="16"/>
        <v>0</v>
      </c>
      <c r="V55" s="21"/>
      <c r="W55" s="21"/>
    </row>
    <row r="56" spans="1:23" s="3" customFormat="1" ht="17.100000000000001" customHeight="1" x14ac:dyDescent="0.15">
      <c r="A56" s="9">
        <v>43</v>
      </c>
      <c r="B56" s="10" t="s">
        <v>67</v>
      </c>
      <c r="C56" s="9">
        <f t="shared" si="18"/>
        <v>5203</v>
      </c>
      <c r="D56" s="9">
        <f t="shared" si="19"/>
        <v>2439</v>
      </c>
      <c r="E56" s="9">
        <f t="shared" si="20"/>
        <v>2764</v>
      </c>
      <c r="F56" s="21">
        <f t="shared" si="22"/>
        <v>4812</v>
      </c>
      <c r="G56" s="21">
        <v>2439</v>
      </c>
      <c r="H56" s="24"/>
      <c r="I56" s="21">
        <v>2373</v>
      </c>
      <c r="J56" s="23">
        <f t="shared" si="13"/>
        <v>182</v>
      </c>
      <c r="K56" s="21"/>
      <c r="L56" s="21">
        <v>182</v>
      </c>
      <c r="M56" s="21"/>
      <c r="N56" s="21"/>
      <c r="O56" s="23">
        <f t="shared" si="14"/>
        <v>209</v>
      </c>
      <c r="P56" s="21"/>
      <c r="Q56" s="21">
        <v>209</v>
      </c>
      <c r="R56" s="23">
        <f t="shared" si="15"/>
        <v>0</v>
      </c>
      <c r="S56" s="21"/>
      <c r="T56" s="21"/>
      <c r="U56" s="23">
        <f t="shared" si="16"/>
        <v>0</v>
      </c>
      <c r="V56" s="21"/>
      <c r="W56" s="21"/>
    </row>
    <row r="57" spans="1:23" s="3" customFormat="1" ht="17.100000000000001" customHeight="1" x14ac:dyDescent="0.15">
      <c r="A57" s="9">
        <v>44</v>
      </c>
      <c r="B57" s="10" t="s">
        <v>68</v>
      </c>
      <c r="C57" s="9">
        <f t="shared" si="18"/>
        <v>7236</v>
      </c>
      <c r="D57" s="9">
        <f t="shared" si="19"/>
        <v>2916</v>
      </c>
      <c r="E57" s="9">
        <f t="shared" si="20"/>
        <v>4320</v>
      </c>
      <c r="F57" s="21">
        <f t="shared" si="22"/>
        <v>5901</v>
      </c>
      <c r="G57" s="21">
        <v>2916</v>
      </c>
      <c r="H57" s="24"/>
      <c r="I57" s="21">
        <v>2985</v>
      </c>
      <c r="J57" s="23">
        <f t="shared" si="13"/>
        <v>1335</v>
      </c>
      <c r="K57" s="21"/>
      <c r="L57" s="21">
        <v>1335</v>
      </c>
      <c r="M57" s="21"/>
      <c r="N57" s="21"/>
      <c r="O57" s="23">
        <f t="shared" si="14"/>
        <v>0</v>
      </c>
      <c r="P57" s="21"/>
      <c r="Q57" s="21"/>
      <c r="R57" s="23">
        <f t="shared" si="15"/>
        <v>0</v>
      </c>
      <c r="S57" s="21"/>
      <c r="T57" s="21"/>
      <c r="U57" s="23">
        <f t="shared" si="16"/>
        <v>0</v>
      </c>
      <c r="V57" s="21"/>
      <c r="W57" s="21"/>
    </row>
    <row r="58" spans="1:23" s="3" customFormat="1" ht="17.100000000000001" customHeight="1" x14ac:dyDescent="0.15">
      <c r="A58" s="9">
        <v>45</v>
      </c>
      <c r="B58" s="10" t="s">
        <v>69</v>
      </c>
      <c r="C58" s="9">
        <f t="shared" si="18"/>
        <v>7919</v>
      </c>
      <c r="D58" s="9">
        <f t="shared" si="19"/>
        <v>3737</v>
      </c>
      <c r="E58" s="9">
        <f t="shared" si="20"/>
        <v>4182</v>
      </c>
      <c r="F58" s="21">
        <f t="shared" si="22"/>
        <v>7534</v>
      </c>
      <c r="G58" s="21">
        <v>3737</v>
      </c>
      <c r="H58" s="24"/>
      <c r="I58" s="21">
        <v>3797</v>
      </c>
      <c r="J58" s="23">
        <f t="shared" si="13"/>
        <v>385</v>
      </c>
      <c r="K58" s="21"/>
      <c r="L58" s="21">
        <v>385</v>
      </c>
      <c r="M58" s="21"/>
      <c r="N58" s="21"/>
      <c r="O58" s="23">
        <f t="shared" si="14"/>
        <v>0</v>
      </c>
      <c r="P58" s="21"/>
      <c r="Q58" s="21"/>
      <c r="R58" s="23">
        <f t="shared" si="15"/>
        <v>0</v>
      </c>
      <c r="S58" s="21"/>
      <c r="T58" s="21"/>
      <c r="U58" s="23">
        <f t="shared" si="16"/>
        <v>0</v>
      </c>
      <c r="V58" s="21"/>
      <c r="W58" s="21"/>
    </row>
    <row r="59" spans="1:23" s="3" customFormat="1" ht="17.100000000000001" customHeight="1" x14ac:dyDescent="0.15">
      <c r="A59" s="9">
        <v>46</v>
      </c>
      <c r="B59" s="10" t="s">
        <v>70</v>
      </c>
      <c r="C59" s="9">
        <f t="shared" si="18"/>
        <v>806</v>
      </c>
      <c r="D59" s="9">
        <f t="shared" si="19"/>
        <v>320</v>
      </c>
      <c r="E59" s="9">
        <f t="shared" si="20"/>
        <v>486</v>
      </c>
      <c r="F59" s="21">
        <f t="shared" si="22"/>
        <v>671</v>
      </c>
      <c r="G59" s="21">
        <v>320</v>
      </c>
      <c r="H59" s="24">
        <v>0</v>
      </c>
      <c r="I59" s="21">
        <v>351</v>
      </c>
      <c r="J59" s="23">
        <f t="shared" si="13"/>
        <v>94</v>
      </c>
      <c r="K59" s="21"/>
      <c r="L59" s="21">
        <v>94</v>
      </c>
      <c r="M59" s="21"/>
      <c r="N59" s="21"/>
      <c r="O59" s="23">
        <f t="shared" si="14"/>
        <v>0</v>
      </c>
      <c r="P59" s="21"/>
      <c r="Q59" s="21"/>
      <c r="R59" s="23">
        <f t="shared" si="15"/>
        <v>41</v>
      </c>
      <c r="S59" s="21"/>
      <c r="T59" s="21">
        <v>41</v>
      </c>
      <c r="U59" s="23">
        <f t="shared" si="16"/>
        <v>0</v>
      </c>
      <c r="V59" s="21"/>
      <c r="W59" s="21"/>
    </row>
    <row r="60" spans="1:23" s="2" customFormat="1" ht="17.100000000000001" customHeight="1" x14ac:dyDescent="0.15">
      <c r="A60" s="7" t="s">
        <v>71</v>
      </c>
      <c r="B60" s="8" t="s">
        <v>72</v>
      </c>
      <c r="C60" s="7">
        <f>C61+C62+C63+C64+C65+C66+C67</f>
        <v>24088</v>
      </c>
      <c r="D60" s="7">
        <f>D61+D62+D63+D64+D65+D66+D67</f>
        <v>7385</v>
      </c>
      <c r="E60" s="7">
        <f>E61+E62+E63+E64+E65+E66+E67</f>
        <v>16703</v>
      </c>
      <c r="F60" s="17">
        <f>F61+F62+F63+F64+F65+F66+F67</f>
        <v>16783</v>
      </c>
      <c r="G60" s="17">
        <f>G61+G62+G63+G64+G65+G66+G67</f>
        <v>7385</v>
      </c>
      <c r="H60" s="20">
        <v>376</v>
      </c>
      <c r="I60" s="17">
        <f t="shared" ref="I60:W60" si="23">I61+I62+I63+I64+I65+I66+I67</f>
        <v>9398</v>
      </c>
      <c r="J60" s="19">
        <f t="shared" si="13"/>
        <v>6961</v>
      </c>
      <c r="K60" s="17">
        <f t="shared" si="23"/>
        <v>0</v>
      </c>
      <c r="L60" s="17">
        <f t="shared" si="23"/>
        <v>6961</v>
      </c>
      <c r="M60" s="17">
        <f t="shared" si="23"/>
        <v>0</v>
      </c>
      <c r="N60" s="17">
        <f t="shared" si="23"/>
        <v>0</v>
      </c>
      <c r="O60" s="19">
        <f t="shared" si="14"/>
        <v>87</v>
      </c>
      <c r="P60" s="17">
        <f t="shared" si="23"/>
        <v>0</v>
      </c>
      <c r="Q60" s="17">
        <f t="shared" si="23"/>
        <v>87</v>
      </c>
      <c r="R60" s="19">
        <f t="shared" si="15"/>
        <v>257</v>
      </c>
      <c r="S60" s="17">
        <f t="shared" si="23"/>
        <v>0</v>
      </c>
      <c r="T60" s="17">
        <f t="shared" si="23"/>
        <v>257</v>
      </c>
      <c r="U60" s="19">
        <f t="shared" si="16"/>
        <v>0</v>
      </c>
      <c r="V60" s="17">
        <f t="shared" si="23"/>
        <v>0</v>
      </c>
      <c r="W60" s="17">
        <f t="shared" si="23"/>
        <v>0</v>
      </c>
    </row>
    <row r="61" spans="1:23" s="3" customFormat="1" ht="17.100000000000001" customHeight="1" x14ac:dyDescent="0.15">
      <c r="A61" s="9">
        <v>47</v>
      </c>
      <c r="B61" s="10" t="s">
        <v>73</v>
      </c>
      <c r="C61" s="9">
        <f t="shared" si="18"/>
        <v>3945</v>
      </c>
      <c r="D61" s="9">
        <f t="shared" si="19"/>
        <v>896</v>
      </c>
      <c r="E61" s="9">
        <f t="shared" si="20"/>
        <v>3049</v>
      </c>
      <c r="F61" s="21">
        <f t="shared" si="22"/>
        <v>2705</v>
      </c>
      <c r="G61" s="21">
        <v>896</v>
      </c>
      <c r="H61" s="24">
        <v>274</v>
      </c>
      <c r="I61" s="21">
        <v>1809</v>
      </c>
      <c r="J61" s="23">
        <f t="shared" si="13"/>
        <v>1240</v>
      </c>
      <c r="K61" s="21"/>
      <c r="L61" s="21">
        <v>1240</v>
      </c>
      <c r="M61" s="21"/>
      <c r="N61" s="21"/>
      <c r="O61" s="23">
        <f t="shared" si="14"/>
        <v>0</v>
      </c>
      <c r="P61" s="21"/>
      <c r="Q61" s="21"/>
      <c r="R61" s="23">
        <f t="shared" si="15"/>
        <v>0</v>
      </c>
      <c r="S61" s="21"/>
      <c r="T61" s="21"/>
      <c r="U61" s="23">
        <f t="shared" si="16"/>
        <v>0</v>
      </c>
      <c r="V61" s="21"/>
      <c r="W61" s="21"/>
    </row>
    <row r="62" spans="1:23" s="3" customFormat="1" ht="17.100000000000001" customHeight="1" x14ac:dyDescent="0.15">
      <c r="A62" s="9">
        <v>48</v>
      </c>
      <c r="B62" s="10" t="s">
        <v>74</v>
      </c>
      <c r="C62" s="9">
        <f t="shared" si="18"/>
        <v>3344</v>
      </c>
      <c r="D62" s="9">
        <f t="shared" si="19"/>
        <v>677</v>
      </c>
      <c r="E62" s="9">
        <f t="shared" si="20"/>
        <v>2667</v>
      </c>
      <c r="F62" s="21">
        <f t="shared" si="22"/>
        <v>2333</v>
      </c>
      <c r="G62" s="21">
        <v>677</v>
      </c>
      <c r="H62" s="24">
        <v>102</v>
      </c>
      <c r="I62" s="21">
        <v>1656</v>
      </c>
      <c r="J62" s="23">
        <f t="shared" si="13"/>
        <v>1011</v>
      </c>
      <c r="K62" s="21"/>
      <c r="L62" s="21">
        <v>1011</v>
      </c>
      <c r="M62" s="21"/>
      <c r="N62" s="21"/>
      <c r="O62" s="23">
        <f t="shared" si="14"/>
        <v>0</v>
      </c>
      <c r="P62" s="21"/>
      <c r="Q62" s="21"/>
      <c r="R62" s="23">
        <f t="shared" si="15"/>
        <v>0</v>
      </c>
      <c r="S62" s="21"/>
      <c r="T62" s="21"/>
      <c r="U62" s="23">
        <f t="shared" si="16"/>
        <v>0</v>
      </c>
      <c r="V62" s="21"/>
      <c r="W62" s="21"/>
    </row>
    <row r="63" spans="1:23" s="3" customFormat="1" ht="17.100000000000001" customHeight="1" x14ac:dyDescent="0.15">
      <c r="A63" s="9">
        <v>49</v>
      </c>
      <c r="B63" s="10" t="s">
        <v>75</v>
      </c>
      <c r="C63" s="9">
        <f t="shared" si="18"/>
        <v>3915</v>
      </c>
      <c r="D63" s="9">
        <f t="shared" si="19"/>
        <v>1423</v>
      </c>
      <c r="E63" s="9">
        <f t="shared" si="20"/>
        <v>2492</v>
      </c>
      <c r="F63" s="21">
        <f t="shared" si="22"/>
        <v>2897</v>
      </c>
      <c r="G63" s="21">
        <v>1423</v>
      </c>
      <c r="H63" s="24"/>
      <c r="I63" s="21">
        <v>1474</v>
      </c>
      <c r="J63" s="23">
        <f t="shared" si="13"/>
        <v>761</v>
      </c>
      <c r="K63" s="21"/>
      <c r="L63" s="21">
        <v>761</v>
      </c>
      <c r="M63" s="21"/>
      <c r="N63" s="21"/>
      <c r="O63" s="23">
        <f t="shared" si="14"/>
        <v>0</v>
      </c>
      <c r="P63" s="21"/>
      <c r="Q63" s="21"/>
      <c r="R63" s="23">
        <f t="shared" si="15"/>
        <v>257</v>
      </c>
      <c r="S63" s="21"/>
      <c r="T63" s="21">
        <v>257</v>
      </c>
      <c r="U63" s="23">
        <f t="shared" si="16"/>
        <v>0</v>
      </c>
      <c r="V63" s="21"/>
      <c r="W63" s="21"/>
    </row>
    <row r="64" spans="1:23" s="3" customFormat="1" ht="17.100000000000001" customHeight="1" x14ac:dyDescent="0.15">
      <c r="A64" s="9">
        <v>50</v>
      </c>
      <c r="B64" s="10" t="s">
        <v>76</v>
      </c>
      <c r="C64" s="9">
        <f t="shared" si="18"/>
        <v>3127</v>
      </c>
      <c r="D64" s="9">
        <f t="shared" si="19"/>
        <v>1129</v>
      </c>
      <c r="E64" s="9">
        <f t="shared" si="20"/>
        <v>1998</v>
      </c>
      <c r="F64" s="21">
        <f t="shared" si="22"/>
        <v>2272</v>
      </c>
      <c r="G64" s="21">
        <v>1129</v>
      </c>
      <c r="H64" s="24"/>
      <c r="I64" s="21">
        <v>1143</v>
      </c>
      <c r="J64" s="23">
        <f t="shared" si="13"/>
        <v>855</v>
      </c>
      <c r="K64" s="21"/>
      <c r="L64" s="21">
        <v>855</v>
      </c>
      <c r="M64" s="21"/>
      <c r="N64" s="21"/>
      <c r="O64" s="23">
        <f t="shared" si="14"/>
        <v>0</v>
      </c>
      <c r="P64" s="21"/>
      <c r="Q64" s="21"/>
      <c r="R64" s="23">
        <f t="shared" si="15"/>
        <v>0</v>
      </c>
      <c r="S64" s="21"/>
      <c r="T64" s="21"/>
      <c r="U64" s="23">
        <f t="shared" si="16"/>
        <v>0</v>
      </c>
      <c r="V64" s="21"/>
      <c r="W64" s="21"/>
    </row>
    <row r="65" spans="1:23" s="3" customFormat="1" ht="17.100000000000001" customHeight="1" x14ac:dyDescent="0.15">
      <c r="A65" s="9">
        <v>51</v>
      </c>
      <c r="B65" s="10" t="s">
        <v>77</v>
      </c>
      <c r="C65" s="9">
        <f t="shared" si="18"/>
        <v>3117</v>
      </c>
      <c r="D65" s="9">
        <f t="shared" si="19"/>
        <v>1089</v>
      </c>
      <c r="E65" s="9">
        <f t="shared" si="20"/>
        <v>2028</v>
      </c>
      <c r="F65" s="21">
        <f t="shared" si="22"/>
        <v>2190</v>
      </c>
      <c r="G65" s="21">
        <v>1089</v>
      </c>
      <c r="H65" s="24"/>
      <c r="I65" s="21">
        <v>1101</v>
      </c>
      <c r="J65" s="23">
        <f t="shared" si="13"/>
        <v>927</v>
      </c>
      <c r="K65" s="21"/>
      <c r="L65" s="21">
        <v>927</v>
      </c>
      <c r="M65" s="21"/>
      <c r="N65" s="21"/>
      <c r="O65" s="23">
        <f t="shared" si="14"/>
        <v>0</v>
      </c>
      <c r="P65" s="21"/>
      <c r="Q65" s="21"/>
      <c r="R65" s="23">
        <f t="shared" si="15"/>
        <v>0</v>
      </c>
      <c r="S65" s="21"/>
      <c r="T65" s="21"/>
      <c r="U65" s="23">
        <f t="shared" si="16"/>
        <v>0</v>
      </c>
      <c r="V65" s="21"/>
      <c r="W65" s="21"/>
    </row>
    <row r="66" spans="1:23" s="3" customFormat="1" ht="17.100000000000001" customHeight="1" x14ac:dyDescent="0.15">
      <c r="A66" s="9">
        <v>52</v>
      </c>
      <c r="B66" s="10" t="s">
        <v>78</v>
      </c>
      <c r="C66" s="9">
        <f t="shared" si="18"/>
        <v>3539</v>
      </c>
      <c r="D66" s="9">
        <f t="shared" si="19"/>
        <v>1368</v>
      </c>
      <c r="E66" s="9">
        <f t="shared" si="20"/>
        <v>2171</v>
      </c>
      <c r="F66" s="21">
        <f t="shared" si="22"/>
        <v>2771</v>
      </c>
      <c r="G66" s="21">
        <v>1368</v>
      </c>
      <c r="H66" s="24"/>
      <c r="I66" s="21">
        <v>1403</v>
      </c>
      <c r="J66" s="23">
        <f t="shared" si="13"/>
        <v>681</v>
      </c>
      <c r="K66" s="21"/>
      <c r="L66" s="21">
        <v>681</v>
      </c>
      <c r="M66" s="21"/>
      <c r="N66" s="21"/>
      <c r="O66" s="23">
        <f t="shared" si="14"/>
        <v>87</v>
      </c>
      <c r="P66" s="21"/>
      <c r="Q66" s="21">
        <v>87</v>
      </c>
      <c r="R66" s="23">
        <f t="shared" si="15"/>
        <v>0</v>
      </c>
      <c r="S66" s="21"/>
      <c r="T66" s="21"/>
      <c r="U66" s="23">
        <f t="shared" si="16"/>
        <v>0</v>
      </c>
      <c r="V66" s="21"/>
      <c r="W66" s="21"/>
    </row>
    <row r="67" spans="1:23" s="3" customFormat="1" ht="17.100000000000001" customHeight="1" x14ac:dyDescent="0.15">
      <c r="A67" s="9">
        <v>53</v>
      </c>
      <c r="B67" s="10" t="s">
        <v>79</v>
      </c>
      <c r="C67" s="9">
        <f t="shared" si="18"/>
        <v>3101</v>
      </c>
      <c r="D67" s="9">
        <f t="shared" si="19"/>
        <v>803</v>
      </c>
      <c r="E67" s="9">
        <f t="shared" si="20"/>
        <v>2298</v>
      </c>
      <c r="F67" s="21">
        <f t="shared" si="22"/>
        <v>1615</v>
      </c>
      <c r="G67" s="21">
        <v>803</v>
      </c>
      <c r="H67" s="24"/>
      <c r="I67" s="21">
        <v>812</v>
      </c>
      <c r="J67" s="23">
        <f t="shared" ref="J67:J102" si="24">K67+L67</f>
        <v>1486</v>
      </c>
      <c r="K67" s="21"/>
      <c r="L67" s="21">
        <v>1486</v>
      </c>
      <c r="M67" s="21"/>
      <c r="N67" s="21"/>
      <c r="O67" s="23">
        <f t="shared" ref="O67:O102" si="25">P67+Q67</f>
        <v>0</v>
      </c>
      <c r="P67" s="21"/>
      <c r="Q67" s="21"/>
      <c r="R67" s="23">
        <f t="shared" ref="R67:R102" si="26">S67+T67</f>
        <v>0</v>
      </c>
      <c r="S67" s="21"/>
      <c r="T67" s="21"/>
      <c r="U67" s="23">
        <f t="shared" ref="U67:U102" si="27">V67+W67</f>
        <v>0</v>
      </c>
      <c r="V67" s="21"/>
      <c r="W67" s="21"/>
    </row>
    <row r="68" spans="1:23" s="2" customFormat="1" ht="17.100000000000001" customHeight="1" x14ac:dyDescent="0.15">
      <c r="A68" s="7" t="s">
        <v>80</v>
      </c>
      <c r="B68" s="8" t="s">
        <v>81</v>
      </c>
      <c r="C68" s="7">
        <f>C69+C70+C71+C72+C73+C74</f>
        <v>19757</v>
      </c>
      <c r="D68" s="7">
        <f>D69+D70+D71+D72+D73+D74</f>
        <v>4751</v>
      </c>
      <c r="E68" s="7">
        <f>E69+E70+E71+E72+E73+E74</f>
        <v>15006</v>
      </c>
      <c r="F68" s="17">
        <f>F69+F70+F71+F72+F73+F74</f>
        <v>13067</v>
      </c>
      <c r="G68" s="17">
        <f>G69+G70+G71+G72+G73+G74</f>
        <v>4751</v>
      </c>
      <c r="H68" s="20">
        <v>111</v>
      </c>
      <c r="I68" s="17">
        <f t="shared" ref="I68:W68" si="28">I69+I70+I71+I72+I73+I74</f>
        <v>8316</v>
      </c>
      <c r="J68" s="19">
        <f t="shared" si="24"/>
        <v>5809</v>
      </c>
      <c r="K68" s="17">
        <f t="shared" si="28"/>
        <v>0</v>
      </c>
      <c r="L68" s="17">
        <f t="shared" si="28"/>
        <v>5809</v>
      </c>
      <c r="M68" s="17">
        <f t="shared" si="28"/>
        <v>342</v>
      </c>
      <c r="N68" s="17">
        <f t="shared" si="28"/>
        <v>52</v>
      </c>
      <c r="O68" s="19">
        <f t="shared" si="25"/>
        <v>218</v>
      </c>
      <c r="P68" s="17">
        <f t="shared" si="28"/>
        <v>0</v>
      </c>
      <c r="Q68" s="17">
        <f t="shared" si="28"/>
        <v>218</v>
      </c>
      <c r="R68" s="19">
        <f t="shared" si="26"/>
        <v>170</v>
      </c>
      <c r="S68" s="17">
        <f t="shared" si="28"/>
        <v>0</v>
      </c>
      <c r="T68" s="17">
        <f t="shared" si="28"/>
        <v>170</v>
      </c>
      <c r="U68" s="19">
        <f t="shared" si="27"/>
        <v>151</v>
      </c>
      <c r="V68" s="17">
        <f t="shared" si="28"/>
        <v>0</v>
      </c>
      <c r="W68" s="17">
        <f t="shared" si="28"/>
        <v>151</v>
      </c>
    </row>
    <row r="69" spans="1:23" s="3" customFormat="1" ht="17.100000000000001" customHeight="1" x14ac:dyDescent="0.15">
      <c r="A69" s="9">
        <v>54</v>
      </c>
      <c r="B69" s="10" t="s">
        <v>28</v>
      </c>
      <c r="C69" s="9">
        <f t="shared" si="18"/>
        <v>0</v>
      </c>
      <c r="D69" s="9">
        <f t="shared" si="19"/>
        <v>0</v>
      </c>
      <c r="E69" s="9">
        <f t="shared" si="20"/>
        <v>0</v>
      </c>
      <c r="F69" s="21">
        <f t="shared" si="22"/>
        <v>0</v>
      </c>
      <c r="G69" s="21"/>
      <c r="H69" s="24"/>
      <c r="I69" s="21"/>
      <c r="J69" s="23">
        <f t="shared" si="24"/>
        <v>0</v>
      </c>
      <c r="K69" s="21"/>
      <c r="L69" s="21"/>
      <c r="M69" s="26"/>
      <c r="N69" s="26"/>
      <c r="O69" s="23">
        <f t="shared" si="25"/>
        <v>0</v>
      </c>
      <c r="P69" s="21"/>
      <c r="Q69" s="21"/>
      <c r="R69" s="23">
        <f t="shared" si="26"/>
        <v>0</v>
      </c>
      <c r="S69" s="21"/>
      <c r="T69" s="21"/>
      <c r="U69" s="23">
        <f t="shared" si="27"/>
        <v>0</v>
      </c>
      <c r="V69" s="21"/>
      <c r="W69" s="21"/>
    </row>
    <row r="70" spans="1:23" s="3" customFormat="1" ht="17.100000000000001" customHeight="1" x14ac:dyDescent="0.15">
      <c r="A70" s="9">
        <v>55</v>
      </c>
      <c r="B70" s="10" t="s">
        <v>82</v>
      </c>
      <c r="C70" s="9">
        <f t="shared" si="18"/>
        <v>4965</v>
      </c>
      <c r="D70" s="9">
        <f t="shared" si="19"/>
        <v>1023</v>
      </c>
      <c r="E70" s="9">
        <f t="shared" si="20"/>
        <v>3942</v>
      </c>
      <c r="F70" s="21">
        <f t="shared" si="22"/>
        <v>3532</v>
      </c>
      <c r="G70" s="21">
        <v>1023</v>
      </c>
      <c r="H70" s="24">
        <v>111</v>
      </c>
      <c r="I70" s="21">
        <v>2509</v>
      </c>
      <c r="J70" s="23">
        <f t="shared" si="24"/>
        <v>1091</v>
      </c>
      <c r="K70" s="21"/>
      <c r="L70" s="21">
        <v>1091</v>
      </c>
      <c r="M70" s="21">
        <v>342</v>
      </c>
      <c r="N70" s="21">
        <v>52</v>
      </c>
      <c r="O70" s="23">
        <f t="shared" si="25"/>
        <v>0</v>
      </c>
      <c r="P70" s="21"/>
      <c r="Q70" s="21"/>
      <c r="R70" s="23">
        <f t="shared" si="26"/>
        <v>0</v>
      </c>
      <c r="S70" s="21"/>
      <c r="T70" s="21"/>
      <c r="U70" s="23">
        <f t="shared" si="27"/>
        <v>0</v>
      </c>
      <c r="V70" s="21"/>
      <c r="W70" s="21"/>
    </row>
    <row r="71" spans="1:23" s="3" customFormat="1" ht="17.100000000000001" customHeight="1" x14ac:dyDescent="0.15">
      <c r="A71" s="9">
        <v>56</v>
      </c>
      <c r="B71" s="10" t="s">
        <v>83</v>
      </c>
      <c r="C71" s="9">
        <f t="shared" si="18"/>
        <v>3283</v>
      </c>
      <c r="D71" s="9">
        <f t="shared" si="19"/>
        <v>549</v>
      </c>
      <c r="E71" s="9">
        <f t="shared" si="20"/>
        <v>2734</v>
      </c>
      <c r="F71" s="21">
        <f t="shared" si="22"/>
        <v>2182</v>
      </c>
      <c r="G71" s="21">
        <v>549</v>
      </c>
      <c r="H71" s="24"/>
      <c r="I71" s="21">
        <v>1633</v>
      </c>
      <c r="J71" s="23">
        <f t="shared" si="24"/>
        <v>950</v>
      </c>
      <c r="K71" s="21"/>
      <c r="L71" s="21">
        <v>950</v>
      </c>
      <c r="M71" s="21"/>
      <c r="N71" s="21"/>
      <c r="O71" s="23">
        <f t="shared" si="25"/>
        <v>0</v>
      </c>
      <c r="P71" s="21"/>
      <c r="Q71" s="21"/>
      <c r="R71" s="23">
        <f t="shared" si="26"/>
        <v>0</v>
      </c>
      <c r="S71" s="21"/>
      <c r="T71" s="21"/>
      <c r="U71" s="23">
        <f t="shared" si="27"/>
        <v>151</v>
      </c>
      <c r="V71" s="21"/>
      <c r="W71" s="21">
        <v>151</v>
      </c>
    </row>
    <row r="72" spans="1:23" s="3" customFormat="1" ht="17.100000000000001" customHeight="1" x14ac:dyDescent="0.15">
      <c r="A72" s="9">
        <v>57</v>
      </c>
      <c r="B72" s="10" t="s">
        <v>84</v>
      </c>
      <c r="C72" s="9">
        <f t="shared" si="18"/>
        <v>2178</v>
      </c>
      <c r="D72" s="9">
        <f t="shared" si="19"/>
        <v>272</v>
      </c>
      <c r="E72" s="9">
        <f t="shared" si="20"/>
        <v>1906</v>
      </c>
      <c r="F72" s="21">
        <f t="shared" si="22"/>
        <v>1056</v>
      </c>
      <c r="G72" s="21">
        <v>272</v>
      </c>
      <c r="H72" s="24"/>
      <c r="I72" s="21">
        <v>784</v>
      </c>
      <c r="J72" s="23">
        <f t="shared" si="24"/>
        <v>1122</v>
      </c>
      <c r="K72" s="21"/>
      <c r="L72" s="21">
        <v>1122</v>
      </c>
      <c r="M72" s="21"/>
      <c r="N72" s="21"/>
      <c r="O72" s="23">
        <f t="shared" si="25"/>
        <v>0</v>
      </c>
      <c r="P72" s="21"/>
      <c r="Q72" s="21"/>
      <c r="R72" s="23">
        <f t="shared" si="26"/>
        <v>0</v>
      </c>
      <c r="S72" s="21"/>
      <c r="T72" s="21"/>
      <c r="U72" s="23">
        <f t="shared" si="27"/>
        <v>0</v>
      </c>
      <c r="V72" s="21"/>
      <c r="W72" s="21"/>
    </row>
    <row r="73" spans="1:23" s="3" customFormat="1" ht="17.100000000000001" customHeight="1" x14ac:dyDescent="0.15">
      <c r="A73" s="9">
        <v>58</v>
      </c>
      <c r="B73" s="10" t="s">
        <v>85</v>
      </c>
      <c r="C73" s="9">
        <f t="shared" si="18"/>
        <v>3223</v>
      </c>
      <c r="D73" s="9">
        <f t="shared" si="19"/>
        <v>760</v>
      </c>
      <c r="E73" s="9">
        <f t="shared" si="20"/>
        <v>2463</v>
      </c>
      <c r="F73" s="21">
        <f t="shared" si="22"/>
        <v>1530</v>
      </c>
      <c r="G73" s="21">
        <v>760</v>
      </c>
      <c r="H73" s="24"/>
      <c r="I73" s="21">
        <v>770</v>
      </c>
      <c r="J73" s="23">
        <f t="shared" si="24"/>
        <v>1571</v>
      </c>
      <c r="K73" s="21"/>
      <c r="L73" s="21">
        <v>1571</v>
      </c>
      <c r="M73" s="21"/>
      <c r="N73" s="21"/>
      <c r="O73" s="23">
        <f t="shared" si="25"/>
        <v>122</v>
      </c>
      <c r="P73" s="21"/>
      <c r="Q73" s="21">
        <v>122</v>
      </c>
      <c r="R73" s="23">
        <f t="shared" si="26"/>
        <v>0</v>
      </c>
      <c r="S73" s="21"/>
      <c r="T73" s="21"/>
      <c r="U73" s="23">
        <f t="shared" si="27"/>
        <v>0</v>
      </c>
      <c r="V73" s="21"/>
      <c r="W73" s="21"/>
    </row>
    <row r="74" spans="1:23" s="3" customFormat="1" ht="17.100000000000001" customHeight="1" x14ac:dyDescent="0.15">
      <c r="A74" s="9">
        <v>59</v>
      </c>
      <c r="B74" s="10" t="s">
        <v>86</v>
      </c>
      <c r="C74" s="9">
        <f t="shared" ref="C74:C102" si="29">D74+E74</f>
        <v>6108</v>
      </c>
      <c r="D74" s="9">
        <f t="shared" ref="D74:D102" si="30">G74+K74+P74+S74+V74</f>
        <v>2147</v>
      </c>
      <c r="E74" s="9">
        <f t="shared" ref="E74:E102" si="31">I74+L74+M74+T74+Q74+W74</f>
        <v>3961</v>
      </c>
      <c r="F74" s="21">
        <f t="shared" si="22"/>
        <v>4767</v>
      </c>
      <c r="G74" s="21">
        <v>2147</v>
      </c>
      <c r="H74" s="24"/>
      <c r="I74" s="21">
        <v>2620</v>
      </c>
      <c r="J74" s="23">
        <f t="shared" si="24"/>
        <v>1075</v>
      </c>
      <c r="K74" s="21"/>
      <c r="L74" s="21">
        <v>1075</v>
      </c>
      <c r="M74" s="21"/>
      <c r="N74" s="21"/>
      <c r="O74" s="23">
        <f t="shared" si="25"/>
        <v>96</v>
      </c>
      <c r="P74" s="21"/>
      <c r="Q74" s="21">
        <v>96</v>
      </c>
      <c r="R74" s="23">
        <f t="shared" si="26"/>
        <v>170</v>
      </c>
      <c r="S74" s="21"/>
      <c r="T74" s="21">
        <v>170</v>
      </c>
      <c r="U74" s="23">
        <f t="shared" si="27"/>
        <v>0</v>
      </c>
      <c r="V74" s="21"/>
      <c r="W74" s="21"/>
    </row>
    <row r="75" spans="1:23" s="2" customFormat="1" ht="17.100000000000001" customHeight="1" x14ac:dyDescent="0.15">
      <c r="A75" s="7" t="s">
        <v>87</v>
      </c>
      <c r="B75" s="8" t="s">
        <v>88</v>
      </c>
      <c r="C75" s="7">
        <f>C76+C77+C78</f>
        <v>7263</v>
      </c>
      <c r="D75" s="7">
        <f>D76+D77+D78</f>
        <v>1675</v>
      </c>
      <c r="E75" s="7">
        <f>E76+E77+E78</f>
        <v>5588</v>
      </c>
      <c r="F75" s="17">
        <f>F76+F77+F78</f>
        <v>4950</v>
      </c>
      <c r="G75" s="17">
        <f>G76+G77+G78</f>
        <v>1675</v>
      </c>
      <c r="H75" s="20">
        <v>68</v>
      </c>
      <c r="I75" s="17">
        <f t="shared" ref="I75:W75" si="32">I76+I77+I78</f>
        <v>3275</v>
      </c>
      <c r="J75" s="19">
        <f t="shared" si="24"/>
        <v>2217</v>
      </c>
      <c r="K75" s="17">
        <f t="shared" si="32"/>
        <v>0</v>
      </c>
      <c r="L75" s="17">
        <f t="shared" si="32"/>
        <v>2217</v>
      </c>
      <c r="M75" s="17">
        <f t="shared" si="32"/>
        <v>0</v>
      </c>
      <c r="N75" s="17">
        <f t="shared" si="32"/>
        <v>0</v>
      </c>
      <c r="O75" s="19">
        <f t="shared" si="25"/>
        <v>0</v>
      </c>
      <c r="P75" s="17">
        <f t="shared" si="32"/>
        <v>0</v>
      </c>
      <c r="Q75" s="17">
        <f t="shared" si="32"/>
        <v>0</v>
      </c>
      <c r="R75" s="19">
        <f t="shared" si="26"/>
        <v>0</v>
      </c>
      <c r="S75" s="17">
        <f t="shared" si="32"/>
        <v>0</v>
      </c>
      <c r="T75" s="17">
        <f t="shared" si="32"/>
        <v>0</v>
      </c>
      <c r="U75" s="19">
        <f t="shared" si="27"/>
        <v>96</v>
      </c>
      <c r="V75" s="17">
        <f t="shared" si="32"/>
        <v>0</v>
      </c>
      <c r="W75" s="17">
        <f t="shared" si="32"/>
        <v>96</v>
      </c>
    </row>
    <row r="76" spans="1:23" s="3" customFormat="1" ht="17.100000000000001" customHeight="1" x14ac:dyDescent="0.15">
      <c r="A76" s="9">
        <v>60</v>
      </c>
      <c r="B76" s="10" t="s">
        <v>89</v>
      </c>
      <c r="C76" s="9">
        <f t="shared" si="29"/>
        <v>2592</v>
      </c>
      <c r="D76" s="9">
        <f t="shared" si="30"/>
        <v>395</v>
      </c>
      <c r="E76" s="9">
        <f t="shared" si="31"/>
        <v>2197</v>
      </c>
      <c r="F76" s="21">
        <f t="shared" si="22"/>
        <v>1731</v>
      </c>
      <c r="G76" s="21">
        <v>395</v>
      </c>
      <c r="H76" s="24"/>
      <c r="I76" s="21">
        <v>1336</v>
      </c>
      <c r="J76" s="23">
        <f t="shared" si="24"/>
        <v>861</v>
      </c>
      <c r="K76" s="21"/>
      <c r="L76" s="21">
        <v>861</v>
      </c>
      <c r="M76" s="21"/>
      <c r="N76" s="21"/>
      <c r="O76" s="23">
        <f t="shared" si="25"/>
        <v>0</v>
      </c>
      <c r="P76" s="21"/>
      <c r="Q76" s="21"/>
      <c r="R76" s="23">
        <f t="shared" si="26"/>
        <v>0</v>
      </c>
      <c r="S76" s="21"/>
      <c r="T76" s="21"/>
      <c r="U76" s="23">
        <f t="shared" si="27"/>
        <v>0</v>
      </c>
      <c r="V76" s="21"/>
      <c r="W76" s="21"/>
    </row>
    <row r="77" spans="1:23" s="3" customFormat="1" ht="17.100000000000001" customHeight="1" x14ac:dyDescent="0.15">
      <c r="A77" s="9">
        <v>61</v>
      </c>
      <c r="B77" s="10" t="s">
        <v>90</v>
      </c>
      <c r="C77" s="9">
        <f t="shared" si="29"/>
        <v>1963</v>
      </c>
      <c r="D77" s="9">
        <f t="shared" si="30"/>
        <v>241</v>
      </c>
      <c r="E77" s="9">
        <f t="shared" si="31"/>
        <v>1722</v>
      </c>
      <c r="F77" s="21">
        <f t="shared" si="22"/>
        <v>1051</v>
      </c>
      <c r="G77" s="21">
        <v>241</v>
      </c>
      <c r="H77" s="24"/>
      <c r="I77" s="21">
        <v>810</v>
      </c>
      <c r="J77" s="23">
        <f t="shared" si="24"/>
        <v>816</v>
      </c>
      <c r="K77" s="21"/>
      <c r="L77" s="21">
        <v>816</v>
      </c>
      <c r="M77" s="21"/>
      <c r="N77" s="21"/>
      <c r="O77" s="23">
        <f t="shared" si="25"/>
        <v>0</v>
      </c>
      <c r="P77" s="21"/>
      <c r="Q77" s="21"/>
      <c r="R77" s="23">
        <f t="shared" si="26"/>
        <v>0</v>
      </c>
      <c r="S77" s="21"/>
      <c r="T77" s="21"/>
      <c r="U77" s="23">
        <f t="shared" si="27"/>
        <v>96</v>
      </c>
      <c r="V77" s="21"/>
      <c r="W77" s="21">
        <v>96</v>
      </c>
    </row>
    <row r="78" spans="1:23" s="3" customFormat="1" ht="17.100000000000001" customHeight="1" x14ac:dyDescent="0.15">
      <c r="A78" s="9">
        <v>62</v>
      </c>
      <c r="B78" s="10" t="s">
        <v>91</v>
      </c>
      <c r="C78" s="9">
        <f t="shared" si="29"/>
        <v>2708</v>
      </c>
      <c r="D78" s="9">
        <f t="shared" si="30"/>
        <v>1039</v>
      </c>
      <c r="E78" s="9">
        <f t="shared" si="31"/>
        <v>1669</v>
      </c>
      <c r="F78" s="21">
        <f t="shared" si="22"/>
        <v>2168</v>
      </c>
      <c r="G78" s="21">
        <v>1039</v>
      </c>
      <c r="H78" s="24">
        <v>68</v>
      </c>
      <c r="I78" s="21">
        <v>1129</v>
      </c>
      <c r="J78" s="23">
        <f t="shared" si="24"/>
        <v>540</v>
      </c>
      <c r="K78" s="21"/>
      <c r="L78" s="21">
        <v>540</v>
      </c>
      <c r="M78" s="21"/>
      <c r="N78" s="21"/>
      <c r="O78" s="23">
        <f t="shared" si="25"/>
        <v>0</v>
      </c>
      <c r="P78" s="21"/>
      <c r="Q78" s="21"/>
      <c r="R78" s="23">
        <f t="shared" si="26"/>
        <v>0</v>
      </c>
      <c r="S78" s="21"/>
      <c r="T78" s="21"/>
      <c r="U78" s="23">
        <f t="shared" si="27"/>
        <v>0</v>
      </c>
      <c r="V78" s="21"/>
      <c r="W78" s="21"/>
    </row>
    <row r="79" spans="1:23" s="2" customFormat="1" ht="17.100000000000001" customHeight="1" x14ac:dyDescent="0.15">
      <c r="A79" s="7" t="s">
        <v>92</v>
      </c>
      <c r="B79" s="8" t="s">
        <v>93</v>
      </c>
      <c r="C79" s="7">
        <f>C80+C81+C82</f>
        <v>6966</v>
      </c>
      <c r="D79" s="7">
        <f>D80+D81+D82</f>
        <v>1930</v>
      </c>
      <c r="E79" s="7">
        <f>E80+E81+E82</f>
        <v>5036</v>
      </c>
      <c r="F79" s="17">
        <f>F80+F81+F82</f>
        <v>3949</v>
      </c>
      <c r="G79" s="17">
        <f>G80+G81+G82</f>
        <v>1930</v>
      </c>
      <c r="H79" s="20">
        <v>0</v>
      </c>
      <c r="I79" s="17">
        <f t="shared" ref="I79:W79" si="33">I80+I81+I82</f>
        <v>2019</v>
      </c>
      <c r="J79" s="19">
        <f t="shared" si="24"/>
        <v>2862</v>
      </c>
      <c r="K79" s="17">
        <f t="shared" si="33"/>
        <v>0</v>
      </c>
      <c r="L79" s="17">
        <f t="shared" si="33"/>
        <v>2862</v>
      </c>
      <c r="M79" s="17">
        <f t="shared" si="33"/>
        <v>0</v>
      </c>
      <c r="N79" s="17">
        <f t="shared" si="33"/>
        <v>0</v>
      </c>
      <c r="O79" s="19">
        <f t="shared" si="25"/>
        <v>26</v>
      </c>
      <c r="P79" s="17">
        <f t="shared" si="33"/>
        <v>0</v>
      </c>
      <c r="Q79" s="17">
        <f t="shared" si="33"/>
        <v>26</v>
      </c>
      <c r="R79" s="19">
        <f t="shared" si="26"/>
        <v>129</v>
      </c>
      <c r="S79" s="17">
        <f t="shared" si="33"/>
        <v>0</v>
      </c>
      <c r="T79" s="17">
        <f t="shared" si="33"/>
        <v>129</v>
      </c>
      <c r="U79" s="19">
        <f t="shared" si="27"/>
        <v>0</v>
      </c>
      <c r="V79" s="17">
        <f t="shared" si="33"/>
        <v>0</v>
      </c>
      <c r="W79" s="17">
        <f t="shared" si="33"/>
        <v>0</v>
      </c>
    </row>
    <row r="80" spans="1:23" s="3" customFormat="1" ht="17.100000000000001" customHeight="1" x14ac:dyDescent="0.15">
      <c r="A80" s="9">
        <v>63</v>
      </c>
      <c r="B80" s="10" t="s">
        <v>94</v>
      </c>
      <c r="C80" s="9">
        <f t="shared" si="29"/>
        <v>3146</v>
      </c>
      <c r="D80" s="9">
        <f t="shared" si="30"/>
        <v>883</v>
      </c>
      <c r="E80" s="9">
        <f t="shared" si="31"/>
        <v>2263</v>
      </c>
      <c r="F80" s="21">
        <f t="shared" si="22"/>
        <v>1814</v>
      </c>
      <c r="G80" s="21">
        <v>883</v>
      </c>
      <c r="H80" s="24"/>
      <c r="I80" s="21">
        <v>931</v>
      </c>
      <c r="J80" s="23">
        <f t="shared" si="24"/>
        <v>1203</v>
      </c>
      <c r="K80" s="21"/>
      <c r="L80" s="21">
        <v>1203</v>
      </c>
      <c r="M80" s="21"/>
      <c r="N80" s="21"/>
      <c r="O80" s="23">
        <f t="shared" si="25"/>
        <v>0</v>
      </c>
      <c r="P80" s="21"/>
      <c r="Q80" s="21"/>
      <c r="R80" s="23">
        <f t="shared" si="26"/>
        <v>129</v>
      </c>
      <c r="S80" s="21"/>
      <c r="T80" s="21">
        <v>129</v>
      </c>
      <c r="U80" s="23">
        <f t="shared" si="27"/>
        <v>0</v>
      </c>
      <c r="V80" s="21"/>
      <c r="W80" s="21"/>
    </row>
    <row r="81" spans="1:23" s="3" customFormat="1" ht="17.100000000000001" customHeight="1" x14ac:dyDescent="0.15">
      <c r="A81" s="9">
        <v>64</v>
      </c>
      <c r="B81" s="10" t="s">
        <v>95</v>
      </c>
      <c r="C81" s="9">
        <f t="shared" si="29"/>
        <v>887</v>
      </c>
      <c r="D81" s="9">
        <f t="shared" si="30"/>
        <v>328</v>
      </c>
      <c r="E81" s="9">
        <f t="shared" si="31"/>
        <v>559</v>
      </c>
      <c r="F81" s="21">
        <f t="shared" si="22"/>
        <v>657</v>
      </c>
      <c r="G81" s="21">
        <v>328</v>
      </c>
      <c r="H81" s="24"/>
      <c r="I81" s="21">
        <v>329</v>
      </c>
      <c r="J81" s="23">
        <f t="shared" si="24"/>
        <v>204</v>
      </c>
      <c r="K81" s="21"/>
      <c r="L81" s="21">
        <v>204</v>
      </c>
      <c r="M81" s="21"/>
      <c r="N81" s="21"/>
      <c r="O81" s="23">
        <f t="shared" si="25"/>
        <v>26</v>
      </c>
      <c r="P81" s="21"/>
      <c r="Q81" s="21">
        <v>26</v>
      </c>
      <c r="R81" s="23">
        <f t="shared" si="26"/>
        <v>0</v>
      </c>
      <c r="S81" s="21"/>
      <c r="T81" s="21"/>
      <c r="U81" s="23">
        <f t="shared" si="27"/>
        <v>0</v>
      </c>
      <c r="V81" s="21"/>
      <c r="W81" s="21"/>
    </row>
    <row r="82" spans="1:23" s="3" customFormat="1" ht="17.100000000000001" customHeight="1" x14ac:dyDescent="0.15">
      <c r="A82" s="9">
        <v>65</v>
      </c>
      <c r="B82" s="10" t="s">
        <v>96</v>
      </c>
      <c r="C82" s="9">
        <f t="shared" si="29"/>
        <v>2933</v>
      </c>
      <c r="D82" s="9">
        <f t="shared" si="30"/>
        <v>719</v>
      </c>
      <c r="E82" s="9">
        <f t="shared" si="31"/>
        <v>2214</v>
      </c>
      <c r="F82" s="21">
        <f t="shared" si="22"/>
        <v>1478</v>
      </c>
      <c r="G82" s="21">
        <v>719</v>
      </c>
      <c r="H82" s="24"/>
      <c r="I82" s="21">
        <v>759</v>
      </c>
      <c r="J82" s="23">
        <f t="shared" si="24"/>
        <v>1455</v>
      </c>
      <c r="K82" s="21"/>
      <c r="L82" s="21">
        <v>1455</v>
      </c>
      <c r="M82" s="21"/>
      <c r="N82" s="21"/>
      <c r="O82" s="23">
        <f t="shared" si="25"/>
        <v>0</v>
      </c>
      <c r="P82" s="21"/>
      <c r="Q82" s="21"/>
      <c r="R82" s="23">
        <f t="shared" si="26"/>
        <v>0</v>
      </c>
      <c r="S82" s="21"/>
      <c r="T82" s="21"/>
      <c r="U82" s="23">
        <f t="shared" si="27"/>
        <v>0</v>
      </c>
      <c r="V82" s="21"/>
      <c r="W82" s="21"/>
    </row>
    <row r="83" spans="1:23" s="2" customFormat="1" ht="17.100000000000001" customHeight="1" x14ac:dyDescent="0.15">
      <c r="A83" s="7" t="s">
        <v>97</v>
      </c>
      <c r="B83" s="8" t="s">
        <v>98</v>
      </c>
      <c r="C83" s="7">
        <f>C84+C85+C86+C87+C88+C89+C90+C91+C92</f>
        <v>22698</v>
      </c>
      <c r="D83" s="7">
        <f>D84+D85+D86+D87+D88+D89+D90+D91+D92</f>
        <v>9547</v>
      </c>
      <c r="E83" s="7">
        <f>E84+E85+E86+E87+E88+E89+E90+E91+E92</f>
        <v>13151</v>
      </c>
      <c r="F83" s="17">
        <f>F84+F85+F86+F87+F88+F89+F90+F91+F92</f>
        <v>19537</v>
      </c>
      <c r="G83" s="17">
        <f>G84+G85+G86+G87+G88+G89+G90+G91+G92</f>
        <v>9547</v>
      </c>
      <c r="H83" s="20">
        <v>0</v>
      </c>
      <c r="I83" s="17">
        <f t="shared" ref="I83:W83" si="34">I84+I85+I86+I87+I88+I89+I90+I91+I92</f>
        <v>9990</v>
      </c>
      <c r="J83" s="19">
        <f t="shared" si="24"/>
        <v>3124</v>
      </c>
      <c r="K83" s="17">
        <f t="shared" si="34"/>
        <v>0</v>
      </c>
      <c r="L83" s="17">
        <f t="shared" si="34"/>
        <v>3124</v>
      </c>
      <c r="M83" s="17">
        <f t="shared" si="34"/>
        <v>0</v>
      </c>
      <c r="N83" s="17">
        <f t="shared" si="34"/>
        <v>0</v>
      </c>
      <c r="O83" s="19">
        <f t="shared" si="25"/>
        <v>37</v>
      </c>
      <c r="P83" s="17">
        <f t="shared" si="34"/>
        <v>0</v>
      </c>
      <c r="Q83" s="17">
        <f t="shared" si="34"/>
        <v>37</v>
      </c>
      <c r="R83" s="19">
        <f t="shared" si="26"/>
        <v>0</v>
      </c>
      <c r="S83" s="17">
        <f t="shared" si="34"/>
        <v>0</v>
      </c>
      <c r="T83" s="17">
        <f t="shared" si="34"/>
        <v>0</v>
      </c>
      <c r="U83" s="19">
        <f t="shared" si="27"/>
        <v>0</v>
      </c>
      <c r="V83" s="17">
        <f t="shared" si="34"/>
        <v>0</v>
      </c>
      <c r="W83" s="17">
        <f t="shared" si="34"/>
        <v>0</v>
      </c>
    </row>
    <row r="84" spans="1:23" s="3" customFormat="1" ht="17.100000000000001" customHeight="1" x14ac:dyDescent="0.15">
      <c r="A84" s="9">
        <v>66</v>
      </c>
      <c r="B84" s="10" t="s">
        <v>99</v>
      </c>
      <c r="C84" s="9">
        <f t="shared" si="29"/>
        <v>3352</v>
      </c>
      <c r="D84" s="9">
        <f t="shared" si="30"/>
        <v>1482</v>
      </c>
      <c r="E84" s="9">
        <f t="shared" si="31"/>
        <v>1870</v>
      </c>
      <c r="F84" s="21">
        <f t="shared" ref="F84:F101" si="35">G84+I84</f>
        <v>3044</v>
      </c>
      <c r="G84" s="21">
        <v>1482</v>
      </c>
      <c r="H84" s="24"/>
      <c r="I84" s="21">
        <v>1562</v>
      </c>
      <c r="J84" s="23">
        <f t="shared" si="24"/>
        <v>308</v>
      </c>
      <c r="K84" s="21"/>
      <c r="L84" s="21">
        <v>308</v>
      </c>
      <c r="M84" s="21"/>
      <c r="N84" s="21"/>
      <c r="O84" s="23">
        <f t="shared" si="25"/>
        <v>0</v>
      </c>
      <c r="P84" s="21"/>
      <c r="Q84" s="21"/>
      <c r="R84" s="23">
        <f t="shared" si="26"/>
        <v>0</v>
      </c>
      <c r="S84" s="21"/>
      <c r="T84" s="21"/>
      <c r="U84" s="23">
        <f t="shared" si="27"/>
        <v>0</v>
      </c>
      <c r="V84" s="21"/>
      <c r="W84" s="21"/>
    </row>
    <row r="85" spans="1:23" s="3" customFormat="1" ht="17.100000000000001" customHeight="1" x14ac:dyDescent="0.15">
      <c r="A85" s="9">
        <v>67</v>
      </c>
      <c r="B85" s="10" t="s">
        <v>100</v>
      </c>
      <c r="C85" s="9">
        <f t="shared" si="29"/>
        <v>2298</v>
      </c>
      <c r="D85" s="9">
        <f t="shared" si="30"/>
        <v>942</v>
      </c>
      <c r="E85" s="9">
        <f t="shared" si="31"/>
        <v>1356</v>
      </c>
      <c r="F85" s="21">
        <f t="shared" si="35"/>
        <v>2014</v>
      </c>
      <c r="G85" s="21">
        <v>942</v>
      </c>
      <c r="H85" s="24"/>
      <c r="I85" s="21">
        <v>1072</v>
      </c>
      <c r="J85" s="23">
        <f t="shared" si="24"/>
        <v>284</v>
      </c>
      <c r="K85" s="21"/>
      <c r="L85" s="21">
        <v>284</v>
      </c>
      <c r="M85" s="21"/>
      <c r="N85" s="21"/>
      <c r="O85" s="23">
        <f t="shared" si="25"/>
        <v>0</v>
      </c>
      <c r="P85" s="21"/>
      <c r="Q85" s="21"/>
      <c r="R85" s="23">
        <f t="shared" si="26"/>
        <v>0</v>
      </c>
      <c r="S85" s="21"/>
      <c r="T85" s="21"/>
      <c r="U85" s="23">
        <f t="shared" si="27"/>
        <v>0</v>
      </c>
      <c r="V85" s="21"/>
      <c r="W85" s="21"/>
    </row>
    <row r="86" spans="1:23" s="3" customFormat="1" ht="17.100000000000001" customHeight="1" x14ac:dyDescent="0.15">
      <c r="A86" s="9">
        <v>68</v>
      </c>
      <c r="B86" s="10" t="s">
        <v>101</v>
      </c>
      <c r="C86" s="9">
        <f t="shared" si="29"/>
        <v>1532</v>
      </c>
      <c r="D86" s="9">
        <f t="shared" si="30"/>
        <v>465</v>
      </c>
      <c r="E86" s="9">
        <f t="shared" si="31"/>
        <v>1067</v>
      </c>
      <c r="F86" s="21">
        <f t="shared" si="35"/>
        <v>973</v>
      </c>
      <c r="G86" s="21">
        <v>465</v>
      </c>
      <c r="H86" s="24"/>
      <c r="I86" s="21">
        <v>508</v>
      </c>
      <c r="J86" s="23">
        <f t="shared" si="24"/>
        <v>559</v>
      </c>
      <c r="K86" s="21"/>
      <c r="L86" s="21">
        <v>559</v>
      </c>
      <c r="M86" s="21"/>
      <c r="N86" s="21"/>
      <c r="O86" s="23">
        <f t="shared" si="25"/>
        <v>0</v>
      </c>
      <c r="P86" s="21"/>
      <c r="Q86" s="21"/>
      <c r="R86" s="23">
        <f t="shared" si="26"/>
        <v>0</v>
      </c>
      <c r="S86" s="21"/>
      <c r="T86" s="21"/>
      <c r="U86" s="23">
        <f t="shared" si="27"/>
        <v>0</v>
      </c>
      <c r="V86" s="21"/>
      <c r="W86" s="21"/>
    </row>
    <row r="87" spans="1:23" s="3" customFormat="1" ht="17.100000000000001" customHeight="1" x14ac:dyDescent="0.15">
      <c r="A87" s="9">
        <v>69</v>
      </c>
      <c r="B87" s="10" t="s">
        <v>102</v>
      </c>
      <c r="C87" s="9">
        <f t="shared" si="29"/>
        <v>4656</v>
      </c>
      <c r="D87" s="9">
        <f t="shared" si="30"/>
        <v>2169</v>
      </c>
      <c r="E87" s="9">
        <f t="shared" si="31"/>
        <v>2487</v>
      </c>
      <c r="F87" s="21">
        <f t="shared" si="35"/>
        <v>4427</v>
      </c>
      <c r="G87" s="21">
        <v>2169</v>
      </c>
      <c r="H87" s="24"/>
      <c r="I87" s="21">
        <v>2258</v>
      </c>
      <c r="J87" s="23">
        <f t="shared" si="24"/>
        <v>229</v>
      </c>
      <c r="K87" s="21"/>
      <c r="L87" s="21">
        <v>229</v>
      </c>
      <c r="M87" s="21"/>
      <c r="N87" s="21"/>
      <c r="O87" s="23">
        <f t="shared" si="25"/>
        <v>0</v>
      </c>
      <c r="P87" s="21"/>
      <c r="Q87" s="21"/>
      <c r="R87" s="23">
        <f t="shared" si="26"/>
        <v>0</v>
      </c>
      <c r="S87" s="21"/>
      <c r="T87" s="21"/>
      <c r="U87" s="23">
        <f t="shared" si="27"/>
        <v>0</v>
      </c>
      <c r="V87" s="21"/>
      <c r="W87" s="21"/>
    </row>
    <row r="88" spans="1:23" s="3" customFormat="1" ht="17.100000000000001" customHeight="1" x14ac:dyDescent="0.15">
      <c r="A88" s="9">
        <v>70</v>
      </c>
      <c r="B88" s="10" t="s">
        <v>103</v>
      </c>
      <c r="C88" s="9">
        <f t="shared" si="29"/>
        <v>4625</v>
      </c>
      <c r="D88" s="9">
        <f t="shared" si="30"/>
        <v>2081</v>
      </c>
      <c r="E88" s="9">
        <f t="shared" si="31"/>
        <v>2544</v>
      </c>
      <c r="F88" s="21">
        <f t="shared" si="35"/>
        <v>4178</v>
      </c>
      <c r="G88" s="21">
        <v>2081</v>
      </c>
      <c r="H88" s="24"/>
      <c r="I88" s="21">
        <v>2097</v>
      </c>
      <c r="J88" s="23">
        <f t="shared" si="24"/>
        <v>447</v>
      </c>
      <c r="K88" s="21"/>
      <c r="L88" s="21">
        <v>447</v>
      </c>
      <c r="M88" s="21"/>
      <c r="N88" s="21"/>
      <c r="O88" s="23">
        <f t="shared" si="25"/>
        <v>0</v>
      </c>
      <c r="P88" s="21"/>
      <c r="Q88" s="21"/>
      <c r="R88" s="23">
        <f t="shared" si="26"/>
        <v>0</v>
      </c>
      <c r="S88" s="21"/>
      <c r="T88" s="21"/>
      <c r="U88" s="23">
        <f t="shared" si="27"/>
        <v>0</v>
      </c>
      <c r="V88" s="21"/>
      <c r="W88" s="21"/>
    </row>
    <row r="89" spans="1:23" s="3" customFormat="1" ht="17.100000000000001" customHeight="1" x14ac:dyDescent="0.15">
      <c r="A89" s="9">
        <v>71</v>
      </c>
      <c r="B89" s="10" t="s">
        <v>104</v>
      </c>
      <c r="C89" s="9">
        <f t="shared" si="29"/>
        <v>2307</v>
      </c>
      <c r="D89" s="9">
        <f t="shared" si="30"/>
        <v>843</v>
      </c>
      <c r="E89" s="9">
        <f t="shared" si="31"/>
        <v>1464</v>
      </c>
      <c r="F89" s="21">
        <f t="shared" si="35"/>
        <v>1725</v>
      </c>
      <c r="G89" s="21">
        <v>843</v>
      </c>
      <c r="H89" s="24"/>
      <c r="I89" s="21">
        <v>882</v>
      </c>
      <c r="J89" s="23">
        <f t="shared" si="24"/>
        <v>582</v>
      </c>
      <c r="K89" s="21"/>
      <c r="L89" s="21">
        <v>582</v>
      </c>
      <c r="M89" s="21"/>
      <c r="N89" s="21"/>
      <c r="O89" s="23">
        <f t="shared" si="25"/>
        <v>0</v>
      </c>
      <c r="P89" s="21"/>
      <c r="Q89" s="21"/>
      <c r="R89" s="23">
        <f t="shared" si="26"/>
        <v>0</v>
      </c>
      <c r="S89" s="21"/>
      <c r="T89" s="21"/>
      <c r="U89" s="23">
        <f t="shared" si="27"/>
        <v>0</v>
      </c>
      <c r="V89" s="21"/>
      <c r="W89" s="21"/>
    </row>
    <row r="90" spans="1:23" s="3" customFormat="1" ht="17.100000000000001" customHeight="1" x14ac:dyDescent="0.15">
      <c r="A90" s="9">
        <v>72</v>
      </c>
      <c r="B90" s="10" t="s">
        <v>105</v>
      </c>
      <c r="C90" s="9">
        <f t="shared" si="29"/>
        <v>1695</v>
      </c>
      <c r="D90" s="9">
        <f t="shared" si="30"/>
        <v>740</v>
      </c>
      <c r="E90" s="9">
        <f t="shared" si="31"/>
        <v>955</v>
      </c>
      <c r="F90" s="21">
        <f t="shared" si="35"/>
        <v>1444</v>
      </c>
      <c r="G90" s="21">
        <v>740</v>
      </c>
      <c r="H90" s="24"/>
      <c r="I90" s="21">
        <v>704</v>
      </c>
      <c r="J90" s="23">
        <f t="shared" si="24"/>
        <v>251</v>
      </c>
      <c r="K90" s="21"/>
      <c r="L90" s="21">
        <v>251</v>
      </c>
      <c r="M90" s="21"/>
      <c r="N90" s="21"/>
      <c r="O90" s="23">
        <f t="shared" si="25"/>
        <v>0</v>
      </c>
      <c r="P90" s="21"/>
      <c r="Q90" s="21"/>
      <c r="R90" s="23">
        <f t="shared" si="26"/>
        <v>0</v>
      </c>
      <c r="S90" s="21"/>
      <c r="T90" s="21"/>
      <c r="U90" s="23">
        <f t="shared" si="27"/>
        <v>0</v>
      </c>
      <c r="V90" s="21"/>
      <c r="W90" s="21"/>
    </row>
    <row r="91" spans="1:23" s="3" customFormat="1" ht="17.100000000000001" customHeight="1" x14ac:dyDescent="0.15">
      <c r="A91" s="9">
        <v>73</v>
      </c>
      <c r="B91" s="10" t="s">
        <v>106</v>
      </c>
      <c r="C91" s="9">
        <f t="shared" si="29"/>
        <v>1287</v>
      </c>
      <c r="D91" s="9">
        <f t="shared" si="30"/>
        <v>492</v>
      </c>
      <c r="E91" s="9">
        <f t="shared" si="31"/>
        <v>795</v>
      </c>
      <c r="F91" s="21">
        <f t="shared" si="35"/>
        <v>1035</v>
      </c>
      <c r="G91" s="21">
        <v>492</v>
      </c>
      <c r="H91" s="24"/>
      <c r="I91" s="21">
        <v>543</v>
      </c>
      <c r="J91" s="23">
        <f t="shared" si="24"/>
        <v>252</v>
      </c>
      <c r="K91" s="21"/>
      <c r="L91" s="21">
        <v>252</v>
      </c>
      <c r="M91" s="21"/>
      <c r="N91" s="21"/>
      <c r="O91" s="23">
        <f t="shared" si="25"/>
        <v>0</v>
      </c>
      <c r="P91" s="21"/>
      <c r="Q91" s="21"/>
      <c r="R91" s="23">
        <f t="shared" si="26"/>
        <v>0</v>
      </c>
      <c r="S91" s="21"/>
      <c r="T91" s="21"/>
      <c r="U91" s="23">
        <f t="shared" si="27"/>
        <v>0</v>
      </c>
      <c r="V91" s="21"/>
      <c r="W91" s="21"/>
    </row>
    <row r="92" spans="1:23" s="3" customFormat="1" ht="17.100000000000001" customHeight="1" x14ac:dyDescent="0.15">
      <c r="A92" s="9">
        <v>74</v>
      </c>
      <c r="B92" s="10" t="s">
        <v>107</v>
      </c>
      <c r="C92" s="9">
        <f t="shared" si="29"/>
        <v>946</v>
      </c>
      <c r="D92" s="9">
        <f t="shared" si="30"/>
        <v>333</v>
      </c>
      <c r="E92" s="9">
        <f t="shared" si="31"/>
        <v>613</v>
      </c>
      <c r="F92" s="21">
        <f t="shared" si="35"/>
        <v>697</v>
      </c>
      <c r="G92" s="21">
        <v>333</v>
      </c>
      <c r="H92" s="24"/>
      <c r="I92" s="21">
        <v>364</v>
      </c>
      <c r="J92" s="23">
        <f t="shared" si="24"/>
        <v>212</v>
      </c>
      <c r="K92" s="21"/>
      <c r="L92" s="21">
        <v>212</v>
      </c>
      <c r="M92" s="21"/>
      <c r="N92" s="21"/>
      <c r="O92" s="23">
        <f t="shared" si="25"/>
        <v>37</v>
      </c>
      <c r="P92" s="21"/>
      <c r="Q92" s="21">
        <v>37</v>
      </c>
      <c r="R92" s="23">
        <f t="shared" si="26"/>
        <v>0</v>
      </c>
      <c r="S92" s="21"/>
      <c r="T92" s="21"/>
      <c r="U92" s="23">
        <f t="shared" si="27"/>
        <v>0</v>
      </c>
      <c r="V92" s="21"/>
      <c r="W92" s="21"/>
    </row>
    <row r="93" spans="1:23" s="2" customFormat="1" ht="17.100000000000001" customHeight="1" x14ac:dyDescent="0.15">
      <c r="A93" s="7" t="s">
        <v>108</v>
      </c>
      <c r="B93" s="8" t="s">
        <v>109</v>
      </c>
      <c r="C93" s="7">
        <f>C94+C95+C96+C97</f>
        <v>5756</v>
      </c>
      <c r="D93" s="7">
        <f>D94+D95+D96+D97</f>
        <v>2078</v>
      </c>
      <c r="E93" s="7">
        <f>E94+E95+E96+E97</f>
        <v>3678</v>
      </c>
      <c r="F93" s="17">
        <f>F94+F95+F96+F97</f>
        <v>4202</v>
      </c>
      <c r="G93" s="17">
        <f>G94+G95+G96+G97</f>
        <v>2078</v>
      </c>
      <c r="H93" s="20">
        <v>0</v>
      </c>
      <c r="I93" s="17">
        <f t="shared" ref="I93:W93" si="36">I94+I95+I96+I97</f>
        <v>2124</v>
      </c>
      <c r="J93" s="19">
        <f t="shared" si="24"/>
        <v>1554</v>
      </c>
      <c r="K93" s="17">
        <f t="shared" si="36"/>
        <v>0</v>
      </c>
      <c r="L93" s="17">
        <f t="shared" si="36"/>
        <v>1554</v>
      </c>
      <c r="M93" s="17">
        <f t="shared" si="36"/>
        <v>0</v>
      </c>
      <c r="N93" s="17">
        <f t="shared" si="36"/>
        <v>0</v>
      </c>
      <c r="O93" s="19">
        <f t="shared" si="25"/>
        <v>0</v>
      </c>
      <c r="P93" s="17">
        <f t="shared" si="36"/>
        <v>0</v>
      </c>
      <c r="Q93" s="17">
        <f t="shared" si="36"/>
        <v>0</v>
      </c>
      <c r="R93" s="19">
        <f t="shared" si="26"/>
        <v>0</v>
      </c>
      <c r="S93" s="17">
        <f t="shared" si="36"/>
        <v>0</v>
      </c>
      <c r="T93" s="17">
        <f t="shared" si="36"/>
        <v>0</v>
      </c>
      <c r="U93" s="19">
        <f t="shared" si="27"/>
        <v>0</v>
      </c>
      <c r="V93" s="17">
        <f t="shared" si="36"/>
        <v>0</v>
      </c>
      <c r="W93" s="17">
        <f t="shared" si="36"/>
        <v>0</v>
      </c>
    </row>
    <row r="94" spans="1:23" s="3" customFormat="1" ht="17.100000000000001" customHeight="1" x14ac:dyDescent="0.15">
      <c r="A94" s="9">
        <v>75</v>
      </c>
      <c r="B94" s="10" t="s">
        <v>110</v>
      </c>
      <c r="C94" s="9">
        <f t="shared" si="29"/>
        <v>1533</v>
      </c>
      <c r="D94" s="9">
        <f t="shared" si="30"/>
        <v>452</v>
      </c>
      <c r="E94" s="9">
        <f t="shared" si="31"/>
        <v>1081</v>
      </c>
      <c r="F94" s="21">
        <f t="shared" si="35"/>
        <v>904</v>
      </c>
      <c r="G94" s="21">
        <v>452</v>
      </c>
      <c r="H94" s="24"/>
      <c r="I94" s="21">
        <v>452</v>
      </c>
      <c r="J94" s="23">
        <f t="shared" si="24"/>
        <v>629</v>
      </c>
      <c r="K94" s="21"/>
      <c r="L94" s="21">
        <v>629</v>
      </c>
      <c r="M94" s="21"/>
      <c r="N94" s="21"/>
      <c r="O94" s="23">
        <f t="shared" si="25"/>
        <v>0</v>
      </c>
      <c r="P94" s="21"/>
      <c r="Q94" s="21"/>
      <c r="R94" s="23">
        <f t="shared" si="26"/>
        <v>0</v>
      </c>
      <c r="S94" s="21"/>
      <c r="T94" s="21"/>
      <c r="U94" s="23">
        <f t="shared" si="27"/>
        <v>0</v>
      </c>
      <c r="V94" s="21"/>
      <c r="W94" s="21"/>
    </row>
    <row r="95" spans="1:23" s="3" customFormat="1" ht="17.100000000000001" customHeight="1" x14ac:dyDescent="0.15">
      <c r="A95" s="9">
        <v>76</v>
      </c>
      <c r="B95" s="10" t="s">
        <v>111</v>
      </c>
      <c r="C95" s="9">
        <f t="shared" si="29"/>
        <v>616</v>
      </c>
      <c r="D95" s="9">
        <f t="shared" si="30"/>
        <v>215</v>
      </c>
      <c r="E95" s="9">
        <f t="shared" si="31"/>
        <v>401</v>
      </c>
      <c r="F95" s="21">
        <f t="shared" si="35"/>
        <v>435</v>
      </c>
      <c r="G95" s="21">
        <v>215</v>
      </c>
      <c r="H95" s="24"/>
      <c r="I95" s="21">
        <v>220</v>
      </c>
      <c r="J95" s="23">
        <f t="shared" si="24"/>
        <v>181</v>
      </c>
      <c r="K95" s="21"/>
      <c r="L95" s="21">
        <v>181</v>
      </c>
      <c r="M95" s="21"/>
      <c r="N95" s="21"/>
      <c r="O95" s="23">
        <f t="shared" si="25"/>
        <v>0</v>
      </c>
      <c r="P95" s="21"/>
      <c r="Q95" s="21"/>
      <c r="R95" s="23">
        <f t="shared" si="26"/>
        <v>0</v>
      </c>
      <c r="S95" s="21"/>
      <c r="T95" s="21"/>
      <c r="U95" s="23">
        <f t="shared" si="27"/>
        <v>0</v>
      </c>
      <c r="V95" s="21"/>
      <c r="W95" s="21"/>
    </row>
    <row r="96" spans="1:23" s="3" customFormat="1" ht="17.100000000000001" customHeight="1" x14ac:dyDescent="0.15">
      <c r="A96" s="9">
        <v>77</v>
      </c>
      <c r="B96" s="10" t="s">
        <v>112</v>
      </c>
      <c r="C96" s="9">
        <f t="shared" si="29"/>
        <v>794</v>
      </c>
      <c r="D96" s="9">
        <f t="shared" si="30"/>
        <v>324</v>
      </c>
      <c r="E96" s="9">
        <f t="shared" si="31"/>
        <v>470</v>
      </c>
      <c r="F96" s="21">
        <f t="shared" si="35"/>
        <v>691</v>
      </c>
      <c r="G96" s="21">
        <v>324</v>
      </c>
      <c r="H96" s="24"/>
      <c r="I96" s="21">
        <v>367</v>
      </c>
      <c r="J96" s="23">
        <f t="shared" si="24"/>
        <v>103</v>
      </c>
      <c r="K96" s="21"/>
      <c r="L96" s="21">
        <v>103</v>
      </c>
      <c r="M96" s="21"/>
      <c r="N96" s="21"/>
      <c r="O96" s="23">
        <f t="shared" si="25"/>
        <v>0</v>
      </c>
      <c r="P96" s="21"/>
      <c r="Q96" s="21"/>
      <c r="R96" s="23">
        <f t="shared" si="26"/>
        <v>0</v>
      </c>
      <c r="S96" s="21"/>
      <c r="T96" s="21"/>
      <c r="U96" s="23">
        <f t="shared" si="27"/>
        <v>0</v>
      </c>
      <c r="V96" s="21"/>
      <c r="W96" s="21"/>
    </row>
    <row r="97" spans="1:23" s="3" customFormat="1" ht="17.100000000000001" customHeight="1" x14ac:dyDescent="0.15">
      <c r="A97" s="9">
        <v>78</v>
      </c>
      <c r="B97" s="10" t="s">
        <v>113</v>
      </c>
      <c r="C97" s="9">
        <f t="shared" si="29"/>
        <v>2813</v>
      </c>
      <c r="D97" s="9">
        <f t="shared" si="30"/>
        <v>1087</v>
      </c>
      <c r="E97" s="9">
        <f t="shared" si="31"/>
        <v>1726</v>
      </c>
      <c r="F97" s="21">
        <f t="shared" si="35"/>
        <v>2172</v>
      </c>
      <c r="G97" s="21">
        <v>1087</v>
      </c>
      <c r="H97" s="24"/>
      <c r="I97" s="21">
        <v>1085</v>
      </c>
      <c r="J97" s="23">
        <f t="shared" si="24"/>
        <v>641</v>
      </c>
      <c r="K97" s="21"/>
      <c r="L97" s="21">
        <v>641</v>
      </c>
      <c r="M97" s="21"/>
      <c r="N97" s="21"/>
      <c r="O97" s="23">
        <f t="shared" si="25"/>
        <v>0</v>
      </c>
      <c r="P97" s="21"/>
      <c r="Q97" s="21"/>
      <c r="R97" s="23">
        <f t="shared" si="26"/>
        <v>0</v>
      </c>
      <c r="S97" s="21"/>
      <c r="T97" s="21"/>
      <c r="U97" s="23">
        <f t="shared" si="27"/>
        <v>0</v>
      </c>
      <c r="V97" s="21"/>
      <c r="W97" s="21"/>
    </row>
    <row r="98" spans="1:23" s="2" customFormat="1" ht="17.100000000000001" customHeight="1" x14ac:dyDescent="0.15">
      <c r="A98" s="7" t="s">
        <v>114</v>
      </c>
      <c r="B98" s="8" t="s">
        <v>115</v>
      </c>
      <c r="C98" s="7">
        <f>C99+C100+C101</f>
        <v>9868</v>
      </c>
      <c r="D98" s="7">
        <f>D99+D100+D101</f>
        <v>4174</v>
      </c>
      <c r="E98" s="7">
        <f>E99+E100+E101</f>
        <v>5694</v>
      </c>
      <c r="F98" s="17">
        <f>F99+F100+F101</f>
        <v>8602</v>
      </c>
      <c r="G98" s="17">
        <f>G99+G100+G101</f>
        <v>4174</v>
      </c>
      <c r="H98" s="20">
        <v>0</v>
      </c>
      <c r="I98" s="17">
        <f t="shared" ref="I98:W98" si="37">I99+I100+I101</f>
        <v>4428</v>
      </c>
      <c r="J98" s="19">
        <f t="shared" si="24"/>
        <v>1164</v>
      </c>
      <c r="K98" s="17">
        <f t="shared" si="37"/>
        <v>0</v>
      </c>
      <c r="L98" s="17">
        <f t="shared" si="37"/>
        <v>1164</v>
      </c>
      <c r="M98" s="17">
        <f t="shared" si="37"/>
        <v>0</v>
      </c>
      <c r="N98" s="17">
        <f t="shared" si="37"/>
        <v>0</v>
      </c>
      <c r="O98" s="19">
        <f t="shared" si="25"/>
        <v>102</v>
      </c>
      <c r="P98" s="17">
        <f t="shared" si="37"/>
        <v>0</v>
      </c>
      <c r="Q98" s="17">
        <f t="shared" si="37"/>
        <v>102</v>
      </c>
      <c r="R98" s="19">
        <f t="shared" si="26"/>
        <v>0</v>
      </c>
      <c r="S98" s="17">
        <f t="shared" si="37"/>
        <v>0</v>
      </c>
      <c r="T98" s="17">
        <f t="shared" si="37"/>
        <v>0</v>
      </c>
      <c r="U98" s="19">
        <f t="shared" si="27"/>
        <v>0</v>
      </c>
      <c r="V98" s="17">
        <f t="shared" si="37"/>
        <v>0</v>
      </c>
      <c r="W98" s="17">
        <f t="shared" si="37"/>
        <v>0</v>
      </c>
    </row>
    <row r="99" spans="1:23" s="3" customFormat="1" ht="17.100000000000001" customHeight="1" x14ac:dyDescent="0.15">
      <c r="A99" s="9">
        <v>79</v>
      </c>
      <c r="B99" s="10" t="s">
        <v>116</v>
      </c>
      <c r="C99" s="9">
        <f t="shared" si="29"/>
        <v>4089</v>
      </c>
      <c r="D99" s="9">
        <f t="shared" si="30"/>
        <v>1801</v>
      </c>
      <c r="E99" s="9">
        <f t="shared" si="31"/>
        <v>2288</v>
      </c>
      <c r="F99" s="21">
        <f t="shared" si="35"/>
        <v>3603</v>
      </c>
      <c r="G99" s="21">
        <v>1801</v>
      </c>
      <c r="H99" s="24"/>
      <c r="I99" s="21">
        <v>1802</v>
      </c>
      <c r="J99" s="23">
        <f t="shared" si="24"/>
        <v>384</v>
      </c>
      <c r="K99" s="21"/>
      <c r="L99" s="21">
        <v>384</v>
      </c>
      <c r="M99" s="21"/>
      <c r="N99" s="21"/>
      <c r="O99" s="23">
        <f t="shared" si="25"/>
        <v>102</v>
      </c>
      <c r="P99" s="21"/>
      <c r="Q99" s="21">
        <v>102</v>
      </c>
      <c r="R99" s="23">
        <f t="shared" si="26"/>
        <v>0</v>
      </c>
      <c r="S99" s="21"/>
      <c r="T99" s="21"/>
      <c r="U99" s="23">
        <f t="shared" si="27"/>
        <v>0</v>
      </c>
      <c r="V99" s="21"/>
      <c r="W99" s="21"/>
    </row>
    <row r="100" spans="1:23" s="3" customFormat="1" ht="17.100000000000001" customHeight="1" x14ac:dyDescent="0.15">
      <c r="A100" s="9">
        <v>80</v>
      </c>
      <c r="B100" s="10" t="s">
        <v>117</v>
      </c>
      <c r="C100" s="9">
        <f t="shared" si="29"/>
        <v>3141</v>
      </c>
      <c r="D100" s="9">
        <f t="shared" si="30"/>
        <v>1249</v>
      </c>
      <c r="E100" s="9">
        <f t="shared" si="31"/>
        <v>1892</v>
      </c>
      <c r="F100" s="21">
        <f t="shared" si="35"/>
        <v>2734</v>
      </c>
      <c r="G100" s="21">
        <v>1249</v>
      </c>
      <c r="H100" s="24"/>
      <c r="I100" s="21">
        <v>1485</v>
      </c>
      <c r="J100" s="23">
        <f t="shared" si="24"/>
        <v>407</v>
      </c>
      <c r="K100" s="21"/>
      <c r="L100" s="21">
        <v>407</v>
      </c>
      <c r="M100" s="21"/>
      <c r="N100" s="21"/>
      <c r="O100" s="23">
        <f t="shared" si="25"/>
        <v>0</v>
      </c>
      <c r="P100" s="21"/>
      <c r="Q100" s="21"/>
      <c r="R100" s="23">
        <f t="shared" si="26"/>
        <v>0</v>
      </c>
      <c r="S100" s="21"/>
      <c r="T100" s="21"/>
      <c r="U100" s="23">
        <f t="shared" si="27"/>
        <v>0</v>
      </c>
      <c r="V100" s="21"/>
      <c r="W100" s="21"/>
    </row>
    <row r="101" spans="1:23" s="3" customFormat="1" ht="17.100000000000001" customHeight="1" x14ac:dyDescent="0.15">
      <c r="A101" s="9">
        <v>81</v>
      </c>
      <c r="B101" s="10" t="s">
        <v>118</v>
      </c>
      <c r="C101" s="9">
        <f t="shared" si="29"/>
        <v>2638</v>
      </c>
      <c r="D101" s="9">
        <f t="shared" si="30"/>
        <v>1124</v>
      </c>
      <c r="E101" s="9">
        <f t="shared" si="31"/>
        <v>1514</v>
      </c>
      <c r="F101" s="21">
        <f t="shared" si="35"/>
        <v>2265</v>
      </c>
      <c r="G101" s="21">
        <v>1124</v>
      </c>
      <c r="H101" s="24"/>
      <c r="I101" s="21">
        <v>1141</v>
      </c>
      <c r="J101" s="23">
        <f t="shared" si="24"/>
        <v>373</v>
      </c>
      <c r="K101" s="21"/>
      <c r="L101" s="21">
        <v>373</v>
      </c>
      <c r="M101" s="21"/>
      <c r="N101" s="21"/>
      <c r="O101" s="23">
        <f t="shared" si="25"/>
        <v>0</v>
      </c>
      <c r="P101" s="21"/>
      <c r="Q101" s="21"/>
      <c r="R101" s="23">
        <f t="shared" si="26"/>
        <v>0</v>
      </c>
      <c r="S101" s="21"/>
      <c r="T101" s="21"/>
      <c r="U101" s="23">
        <f t="shared" si="27"/>
        <v>0</v>
      </c>
      <c r="V101" s="21"/>
      <c r="W101" s="21"/>
    </row>
    <row r="102" spans="1:23" s="2" customFormat="1" ht="17.100000000000001" customHeight="1" x14ac:dyDescent="0.15">
      <c r="A102" s="7" t="s">
        <v>119</v>
      </c>
      <c r="B102" s="8" t="s">
        <v>120</v>
      </c>
      <c r="C102" s="7">
        <f t="shared" si="29"/>
        <v>665</v>
      </c>
      <c r="D102" s="7">
        <f t="shared" si="30"/>
        <v>0</v>
      </c>
      <c r="E102" s="7">
        <f t="shared" si="31"/>
        <v>665</v>
      </c>
      <c r="F102" s="17"/>
      <c r="G102" s="17"/>
      <c r="H102" s="20"/>
      <c r="I102" s="17"/>
      <c r="J102" s="19">
        <f t="shared" si="24"/>
        <v>0</v>
      </c>
      <c r="K102" s="17"/>
      <c r="L102" s="17"/>
      <c r="M102" s="17"/>
      <c r="N102" s="17"/>
      <c r="O102" s="19">
        <f t="shared" si="25"/>
        <v>0</v>
      </c>
      <c r="P102" s="17"/>
      <c r="Q102" s="17"/>
      <c r="R102" s="19">
        <f t="shared" si="26"/>
        <v>665</v>
      </c>
      <c r="S102" s="17"/>
      <c r="T102" s="17">
        <v>665</v>
      </c>
      <c r="U102" s="19">
        <f t="shared" si="27"/>
        <v>0</v>
      </c>
      <c r="V102" s="17"/>
      <c r="W102" s="17"/>
    </row>
    <row r="103" spans="1:23" ht="17.100000000000001" customHeight="1" x14ac:dyDescent="0.15">
      <c r="A103" s="41" t="s">
        <v>124</v>
      </c>
      <c r="B103" s="41"/>
      <c r="C103" s="30"/>
      <c r="D103" s="30"/>
      <c r="E103" s="30"/>
      <c r="F103" s="30"/>
      <c r="G103" s="30"/>
      <c r="H103" s="31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</sheetData>
  <autoFilter ref="A1:U103"/>
  <mergeCells count="29">
    <mergeCell ref="V5:V6"/>
    <mergeCell ref="W5:W6"/>
    <mergeCell ref="G5:H5"/>
    <mergeCell ref="A7:B7"/>
    <mergeCell ref="A103:U103"/>
    <mergeCell ref="A4:A6"/>
    <mergeCell ref="B4:B6"/>
    <mergeCell ref="C5:C6"/>
    <mergeCell ref="D5:D6"/>
    <mergeCell ref="E5:E6"/>
    <mergeCell ref="F5:F6"/>
    <mergeCell ref="I5:I6"/>
    <mergeCell ref="J5:J6"/>
    <mergeCell ref="K5:K6"/>
    <mergeCell ref="L5:L6"/>
    <mergeCell ref="N5:N6"/>
    <mergeCell ref="P5:P6"/>
    <mergeCell ref="Q5:Q6"/>
    <mergeCell ref="S5:S6"/>
    <mergeCell ref="T5:T6"/>
    <mergeCell ref="A2:W2"/>
    <mergeCell ref="A3:W3"/>
    <mergeCell ref="C4:E4"/>
    <mergeCell ref="F4:I4"/>
    <mergeCell ref="J4:L4"/>
    <mergeCell ref="M4:N4"/>
    <mergeCell ref="O4:Q4"/>
    <mergeCell ref="R4:T4"/>
    <mergeCell ref="U4:W4"/>
  </mergeCells>
  <phoneticPr fontId="10" type="noConversion"/>
  <pageMargins left="0.74791666666666701" right="0.74791666666666701" top="0.98402777777777795" bottom="0.98402777777777795" header="0.51180555555555596" footer="0.51180555555555596"/>
  <pageSetup paperSize="9" scale="54" firstPageNumber="4" fitToHeight="0" orientation="landscape" useFirstPageNumber="1"/>
  <headerFooter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分县市计划表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munina</dc:creator>
  <cp:lastModifiedBy>王雷明</cp:lastModifiedBy>
  <cp:lastPrinted>2019-11-26T05:30:00Z</cp:lastPrinted>
  <dcterms:created xsi:type="dcterms:W3CDTF">2019-11-22T10:05:00Z</dcterms:created>
  <dcterms:modified xsi:type="dcterms:W3CDTF">2020-04-23T02:33:30Z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